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D1C87EE8-08B5-4E71-A7AF-7F4FFC60E9DA}" xr6:coauthVersionLast="47" xr6:coauthVersionMax="47" xr10:uidLastSave="{00000000-0000-0000-0000-000000000000}"/>
  <bookViews>
    <workbookView xWindow="-120" yWindow="-120" windowWidth="20730" windowHeight="11160" tabRatio="882" xr2:uid="{00000000-000D-0000-FFFF-FFFF00000000}"/>
  </bookViews>
  <sheets>
    <sheet name="申１" sheetId="1" r:id="rId1"/>
    <sheet name="申２" sheetId="71" r:id="rId2"/>
    <sheet name="申３" sheetId="49" r:id="rId3"/>
    <sheet name="申４" sheetId="46" r:id="rId4"/>
    <sheet name="申５" sheetId="50" r:id="rId5"/>
    <sheet name="申6" sheetId="22" r:id="rId6"/>
    <sheet name="加算① " sheetId="62" r:id="rId7"/>
    <sheet name="加算②" sheetId="63" r:id="rId8"/>
    <sheet name="加算③" sheetId="69" r:id="rId9"/>
    <sheet name="加算④" sheetId="70" r:id="rId10"/>
    <sheet name="入力規則" sheetId="23" state="hidden" r:id="rId11"/>
  </sheets>
  <definedNames>
    <definedName name="_xlnm.Print_Area" localSheetId="6">'加算① '!$A$1:$AA$27</definedName>
    <definedName name="_xlnm.Print_Area" localSheetId="7">加算②!$A$1:$V$18</definedName>
    <definedName name="_xlnm.Print_Area" localSheetId="8">加算③!$A$1:$T$25</definedName>
    <definedName name="_xlnm.Print_Area" localSheetId="9">加算④!$A$1:$AA$31</definedName>
    <definedName name="_xlnm.Print_Area" localSheetId="0">申１!$A$1:$X$38</definedName>
    <definedName name="_xlnm.Print_Area" localSheetId="1">申２!$A$1:$X$39</definedName>
    <definedName name="_xlnm.Print_Area" localSheetId="2">申３!$A$1:$X$30</definedName>
    <definedName name="_xlnm.Print_Area" localSheetId="3">申４!$A$1:$AA$28</definedName>
    <definedName name="_xlnm.Print_Area" localSheetId="4">申５!$A$1:$AG$37</definedName>
    <definedName name="_xlnm.Print_Area" localSheetId="5">申6!$A$1:$AJ$56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2" i="50" l="1"/>
  <c r="AH19" i="50" l="1"/>
  <c r="V48" i="22" l="1"/>
  <c r="AB48" i="22"/>
  <c r="AH48" i="22"/>
  <c r="P48" i="22"/>
  <c r="J48" i="22"/>
  <c r="D48" i="22"/>
  <c r="D21" i="1"/>
  <c r="AE12" i="62"/>
  <c r="AE11" i="62"/>
  <c r="AE10" i="62"/>
  <c r="AC8" i="62"/>
  <c r="AD13" i="62"/>
  <c r="AC13" i="62"/>
  <c r="AD12" i="62"/>
  <c r="AC12" i="62"/>
  <c r="AD11" i="62"/>
  <c r="AC11" i="62"/>
  <c r="AD10" i="62"/>
  <c r="AC10" i="62"/>
  <c r="AD9" i="62"/>
  <c r="AC9" i="62"/>
  <c r="AD8" i="62"/>
  <c r="Z6" i="63"/>
  <c r="AA6" i="63" s="1"/>
  <c r="X6" i="63" s="1"/>
  <c r="AE9" i="62" l="1"/>
  <c r="Y9" i="62" s="1"/>
  <c r="AE13" i="62"/>
  <c r="Y13" i="62" s="1"/>
  <c r="AE8" i="62"/>
  <c r="Y8" i="62" s="1"/>
  <c r="Y11" i="62"/>
  <c r="Y12" i="62"/>
  <c r="Y10" i="62"/>
  <c r="W24" i="69"/>
  <c r="U24" i="69" s="1"/>
  <c r="AB8" i="62" l="1"/>
  <c r="X24" i="69"/>
  <c r="AF1" i="22" l="1"/>
  <c r="Y1" i="46"/>
  <c r="U13" i="70" l="1"/>
  <c r="U12" i="70"/>
  <c r="U11" i="70"/>
  <c r="U10" i="70"/>
  <c r="U9" i="70"/>
  <c r="S13" i="70"/>
  <c r="S12" i="70"/>
  <c r="S11" i="70"/>
  <c r="S10" i="70"/>
  <c r="S9" i="70"/>
  <c r="Q13" i="70"/>
  <c r="Q12" i="70"/>
  <c r="Q11" i="70"/>
  <c r="Q10" i="70"/>
  <c r="Q9" i="70"/>
  <c r="K13" i="70"/>
  <c r="K12" i="70"/>
  <c r="K11" i="70"/>
  <c r="K10" i="70"/>
  <c r="I13" i="70"/>
  <c r="I12" i="70"/>
  <c r="I11" i="70"/>
  <c r="I10" i="70"/>
  <c r="G13" i="70"/>
  <c r="G12" i="70"/>
  <c r="G11" i="70"/>
  <c r="G10" i="70"/>
  <c r="U8" i="70"/>
  <c r="S8" i="70"/>
  <c r="Q8" i="70"/>
  <c r="K9" i="70"/>
  <c r="I9" i="70"/>
  <c r="G9" i="70"/>
  <c r="K8" i="70"/>
  <c r="I8" i="70"/>
  <c r="G8" i="70"/>
  <c r="E7" i="70"/>
  <c r="E6" i="70"/>
  <c r="D3" i="70"/>
  <c r="D3" i="69"/>
  <c r="D3" i="63"/>
  <c r="D3" i="62"/>
  <c r="AB1" i="50" l="1"/>
  <c r="U1" i="49" l="1"/>
  <c r="X1" i="71"/>
  <c r="AD32" i="71"/>
  <c r="Z30" i="71"/>
  <c r="Z29" i="71"/>
  <c r="Y29" i="71" s="1"/>
  <c r="Z28" i="71"/>
  <c r="Z27" i="71"/>
  <c r="Y27" i="71" s="1"/>
  <c r="Z26" i="71"/>
  <c r="O26" i="71"/>
  <c r="V26" i="71" s="1"/>
  <c r="Y11" i="70" s="1"/>
  <c r="Z25" i="71"/>
  <c r="Y25" i="71" s="1"/>
  <c r="Z24" i="71"/>
  <c r="Z23" i="71"/>
  <c r="Y23" i="71" s="1"/>
  <c r="Z22" i="71"/>
  <c r="Z21" i="71"/>
  <c r="Z20" i="71"/>
  <c r="Z19" i="71"/>
  <c r="Z18" i="71"/>
  <c r="AA18" i="71" s="1"/>
  <c r="Y19" i="71" l="1"/>
  <c r="Y21" i="71"/>
  <c r="O20" i="71"/>
  <c r="V20" i="71" s="1"/>
  <c r="Y8" i="70" s="1"/>
  <c r="AB30" i="71"/>
  <c r="AD30" i="71" s="1"/>
  <c r="Y26" i="71"/>
  <c r="Y28" i="71"/>
  <c r="Y20" i="71"/>
  <c r="Y24" i="71"/>
  <c r="Y22" i="71"/>
  <c r="O24" i="71"/>
  <c r="V24" i="71" s="1"/>
  <c r="Y10" i="70" s="1"/>
  <c r="O22" i="71"/>
  <c r="V22" i="71" s="1"/>
  <c r="Y9" i="70" s="1"/>
  <c r="O30" i="71"/>
  <c r="V30" i="71" s="1"/>
  <c r="Y13" i="70" s="1"/>
  <c r="O28" i="71"/>
  <c r="V28" i="71" s="1"/>
  <c r="Y12" i="70" s="1"/>
  <c r="Y30" i="71"/>
  <c r="V31" i="71" l="1"/>
  <c r="L31" i="71"/>
  <c r="H31" i="71"/>
  <c r="J31" i="71"/>
  <c r="Y31" i="71" l="1"/>
  <c r="AB1" i="70"/>
  <c r="Z31" i="71"/>
  <c r="AB19" i="70" l="1"/>
  <c r="U6" i="69"/>
  <c r="AF17" i="22" l="1"/>
  <c r="AH17" i="22" s="1"/>
  <c r="H17" i="22"/>
  <c r="J17" i="22" s="1"/>
  <c r="B17" i="22"/>
  <c r="AF18" i="22" l="1"/>
  <c r="D17" i="22" l="1"/>
  <c r="AH7" i="50" l="1"/>
  <c r="I33" i="1" l="1"/>
  <c r="Y33" i="1" l="1"/>
  <c r="Z17" i="22" l="1"/>
  <c r="Z18" i="22" s="1"/>
  <c r="T17" i="22"/>
  <c r="T18" i="22" s="1"/>
  <c r="N17" i="22"/>
  <c r="P17" i="22" s="1"/>
  <c r="H18" i="22"/>
  <c r="AH18" i="22" l="1"/>
  <c r="AF19" i="22"/>
  <c r="AB18" i="22"/>
  <c r="Z19" i="22"/>
  <c r="AB17" i="22"/>
  <c r="V18" i="22"/>
  <c r="T19" i="22"/>
  <c r="V17" i="22"/>
  <c r="N18" i="22"/>
  <c r="J18" i="22"/>
  <c r="H19" i="22"/>
  <c r="AF20" i="22" l="1"/>
  <c r="AH19" i="22"/>
  <c r="Z20" i="22"/>
  <c r="AB19" i="22"/>
  <c r="T20" i="22"/>
  <c r="V19" i="22"/>
  <c r="N19" i="22"/>
  <c r="P18" i="22"/>
  <c r="J19" i="22"/>
  <c r="H20" i="22"/>
  <c r="AH20" i="22" l="1"/>
  <c r="AF21" i="22"/>
  <c r="Z21" i="22"/>
  <c r="AB20" i="22"/>
  <c r="V20" i="22"/>
  <c r="T21" i="22"/>
  <c r="P19" i="22"/>
  <c r="N20" i="22"/>
  <c r="J20" i="22"/>
  <c r="H21" i="22"/>
  <c r="AF22" i="22" l="1"/>
  <c r="AH21" i="22"/>
  <c r="Z22" i="22"/>
  <c r="AB21" i="22"/>
  <c r="T22" i="22"/>
  <c r="V21" i="22"/>
  <c r="N21" i="22"/>
  <c r="P20" i="22"/>
  <c r="H22" i="22"/>
  <c r="J21" i="22"/>
  <c r="AH22" i="22" l="1"/>
  <c r="AF23" i="22"/>
  <c r="AB22" i="22"/>
  <c r="Z23" i="22"/>
  <c r="V22" i="22"/>
  <c r="T23" i="22"/>
  <c r="P21" i="22"/>
  <c r="N22" i="22"/>
  <c r="J22" i="22"/>
  <c r="H23" i="22"/>
  <c r="AF24" i="22" l="1"/>
  <c r="AH23" i="22"/>
  <c r="Z24" i="22"/>
  <c r="AB23" i="22"/>
  <c r="T24" i="22"/>
  <c r="V23" i="22"/>
  <c r="N23" i="22"/>
  <c r="P22" i="22"/>
  <c r="H24" i="22"/>
  <c r="J23" i="22"/>
  <c r="AH24" i="22" l="1"/>
  <c r="AF25" i="22"/>
  <c r="Z25" i="22"/>
  <c r="AB24" i="22"/>
  <c r="V24" i="22"/>
  <c r="T25" i="22"/>
  <c r="P23" i="22"/>
  <c r="N24" i="22"/>
  <c r="J24" i="22"/>
  <c r="H25" i="22"/>
  <c r="B18" i="22"/>
  <c r="D18" i="22" s="1"/>
  <c r="AF26" i="22" l="1"/>
  <c r="AH25" i="22"/>
  <c r="Z26" i="22"/>
  <c r="AB25" i="22"/>
  <c r="T26" i="22"/>
  <c r="V25" i="22"/>
  <c r="N25" i="22"/>
  <c r="P24" i="22"/>
  <c r="H26" i="22"/>
  <c r="J25" i="22"/>
  <c r="B19" i="22"/>
  <c r="D19" i="22" s="1"/>
  <c r="AH26" i="22" l="1"/>
  <c r="AF27" i="22"/>
  <c r="Z27" i="22"/>
  <c r="AB26" i="22"/>
  <c r="V26" i="22"/>
  <c r="T27" i="22"/>
  <c r="P25" i="22"/>
  <c r="N26" i="22"/>
  <c r="H27" i="22"/>
  <c r="J26" i="22"/>
  <c r="B20" i="22"/>
  <c r="D20" i="22" s="1"/>
  <c r="AF28" i="22" l="1"/>
  <c r="AH27" i="22"/>
  <c r="Z28" i="22"/>
  <c r="AB27" i="22"/>
  <c r="T28" i="22"/>
  <c r="V27" i="22"/>
  <c r="N27" i="22"/>
  <c r="P26" i="22"/>
  <c r="H28" i="22"/>
  <c r="J27" i="22"/>
  <c r="B21" i="22"/>
  <c r="D21" i="22" s="1"/>
  <c r="AH28" i="22" l="1"/>
  <c r="AF29" i="22"/>
  <c r="Z29" i="22"/>
  <c r="AB28" i="22"/>
  <c r="V28" i="22"/>
  <c r="T29" i="22"/>
  <c r="P27" i="22"/>
  <c r="N28" i="22"/>
  <c r="J28" i="22"/>
  <c r="H29" i="22"/>
  <c r="B22" i="22"/>
  <c r="AF30" i="22" l="1"/>
  <c r="AH29" i="22"/>
  <c r="Z30" i="22"/>
  <c r="AB29" i="22"/>
  <c r="T30" i="22"/>
  <c r="V29" i="22"/>
  <c r="N29" i="22"/>
  <c r="P28" i="22"/>
  <c r="H30" i="22"/>
  <c r="J29" i="22"/>
  <c r="D22" i="22"/>
  <c r="B23" i="22"/>
  <c r="AH30" i="22" l="1"/>
  <c r="AF31" i="22"/>
  <c r="AB30" i="22"/>
  <c r="Z31" i="22"/>
  <c r="V30" i="22"/>
  <c r="T31" i="22"/>
  <c r="P29" i="22"/>
  <c r="N30" i="22"/>
  <c r="J30" i="22"/>
  <c r="H31" i="22"/>
  <c r="B24" i="22"/>
  <c r="D23" i="22"/>
  <c r="AF32" i="22" l="1"/>
  <c r="AH31" i="22"/>
  <c r="Z32" i="22"/>
  <c r="AB31" i="22"/>
  <c r="T32" i="22"/>
  <c r="V31" i="22"/>
  <c r="N31" i="22"/>
  <c r="P30" i="22"/>
  <c r="H32" i="22"/>
  <c r="J31" i="22"/>
  <c r="B25" i="22"/>
  <c r="D24" i="22"/>
  <c r="AH32" i="22" l="1"/>
  <c r="AF33" i="22"/>
  <c r="Z33" i="22"/>
  <c r="AB32" i="22"/>
  <c r="V32" i="22"/>
  <c r="T33" i="22"/>
  <c r="P31" i="22"/>
  <c r="N32" i="22"/>
  <c r="H33" i="22"/>
  <c r="J32" i="22"/>
  <c r="D25" i="22"/>
  <c r="B26" i="22"/>
  <c r="AF34" i="22" l="1"/>
  <c r="AH33" i="22"/>
  <c r="Z34" i="22"/>
  <c r="AB33" i="22"/>
  <c r="T34" i="22"/>
  <c r="V33" i="22"/>
  <c r="N33" i="22"/>
  <c r="P32" i="22"/>
  <c r="H34" i="22"/>
  <c r="J33" i="22"/>
  <c r="D26" i="22"/>
  <c r="B27" i="22"/>
  <c r="AH34" i="22" l="1"/>
  <c r="AF35" i="22"/>
  <c r="Z35" i="22"/>
  <c r="AB34" i="22"/>
  <c r="V34" i="22"/>
  <c r="T35" i="22"/>
  <c r="P33" i="22"/>
  <c r="N34" i="22"/>
  <c r="H35" i="22"/>
  <c r="J34" i="22"/>
  <c r="B28" i="22"/>
  <c r="D27" i="22"/>
  <c r="AF36" i="22" l="1"/>
  <c r="AH35" i="22"/>
  <c r="Z36" i="22"/>
  <c r="AB35" i="22"/>
  <c r="T36" i="22"/>
  <c r="V35" i="22"/>
  <c r="N35" i="22"/>
  <c r="P34" i="22"/>
  <c r="H36" i="22"/>
  <c r="J35" i="22"/>
  <c r="B29" i="22"/>
  <c r="D28" i="22"/>
  <c r="AH36" i="22" l="1"/>
  <c r="AF37" i="22"/>
  <c r="Z37" i="22"/>
  <c r="AB36" i="22"/>
  <c r="V36" i="22"/>
  <c r="T37" i="22"/>
  <c r="P35" i="22"/>
  <c r="N36" i="22"/>
  <c r="H37" i="22"/>
  <c r="J36" i="22"/>
  <c r="D29" i="22"/>
  <c r="B30" i="22"/>
  <c r="AF38" i="22" l="1"/>
  <c r="AH37" i="22"/>
  <c r="Z38" i="22"/>
  <c r="AB37" i="22"/>
  <c r="T38" i="22"/>
  <c r="V37" i="22"/>
  <c r="N37" i="22"/>
  <c r="P36" i="22"/>
  <c r="H38" i="22"/>
  <c r="J37" i="22"/>
  <c r="D30" i="22"/>
  <c r="B31" i="22"/>
  <c r="AH38" i="22" l="1"/>
  <c r="AF39" i="22"/>
  <c r="Z39" i="22"/>
  <c r="AB38" i="22"/>
  <c r="V38" i="22"/>
  <c r="T39" i="22"/>
  <c r="P37" i="22"/>
  <c r="N38" i="22"/>
  <c r="H39" i="22"/>
  <c r="J38" i="22"/>
  <c r="B32" i="22"/>
  <c r="D31" i="22"/>
  <c r="AF40" i="22" l="1"/>
  <c r="AH39" i="22"/>
  <c r="Z40" i="22"/>
  <c r="AB39" i="22"/>
  <c r="T40" i="22"/>
  <c r="V39" i="22"/>
  <c r="N39" i="22"/>
  <c r="P38" i="22"/>
  <c r="H40" i="22"/>
  <c r="J39" i="22"/>
  <c r="B33" i="22"/>
  <c r="D32" i="22"/>
  <c r="AH40" i="22" l="1"/>
  <c r="AF41" i="22"/>
  <c r="Z41" i="22"/>
  <c r="AB40" i="22"/>
  <c r="V40" i="22"/>
  <c r="T41" i="22"/>
  <c r="P39" i="22"/>
  <c r="N40" i="22"/>
  <c r="H41" i="22"/>
  <c r="J40" i="22"/>
  <c r="D33" i="22"/>
  <c r="B34" i="22"/>
  <c r="AF42" i="22" l="1"/>
  <c r="AH41" i="22"/>
  <c r="Z42" i="22"/>
  <c r="AB41" i="22"/>
  <c r="T42" i="22"/>
  <c r="V41" i="22"/>
  <c r="N41" i="22"/>
  <c r="P40" i="22"/>
  <c r="H42" i="22"/>
  <c r="J41" i="22"/>
  <c r="D34" i="22"/>
  <c r="B35" i="22"/>
  <c r="AH42" i="22" l="1"/>
  <c r="AF43" i="22"/>
  <c r="Z43" i="22"/>
  <c r="AB42" i="22"/>
  <c r="V42" i="22"/>
  <c r="T43" i="22"/>
  <c r="P41" i="22"/>
  <c r="N42" i="22"/>
  <c r="H43" i="22"/>
  <c r="J42" i="22"/>
  <c r="B36" i="22"/>
  <c r="D35" i="22"/>
  <c r="AF44" i="22" l="1"/>
  <c r="AF45" i="22" s="1"/>
  <c r="AH43" i="22"/>
  <c r="Z44" i="22"/>
  <c r="Z45" i="22" s="1"/>
  <c r="AB43" i="22"/>
  <c r="T44" i="22"/>
  <c r="T45" i="22" s="1"/>
  <c r="V43" i="22"/>
  <c r="N43" i="22"/>
  <c r="P42" i="22"/>
  <c r="J43" i="22"/>
  <c r="H44" i="22"/>
  <c r="H45" i="22" s="1"/>
  <c r="B37" i="22"/>
  <c r="D36" i="22"/>
  <c r="AH44" i="22" l="1"/>
  <c r="AB44" i="22"/>
  <c r="V44" i="22"/>
  <c r="P43" i="22"/>
  <c r="N44" i="22"/>
  <c r="N45" i="22" s="1"/>
  <c r="J44" i="22"/>
  <c r="D37" i="22"/>
  <c r="B38" i="22"/>
  <c r="AF46" i="22" l="1"/>
  <c r="AF47" i="22" s="1"/>
  <c r="AH45" i="22"/>
  <c r="Z46" i="22"/>
  <c r="AB45" i="22"/>
  <c r="T46" i="22"/>
  <c r="V45" i="22"/>
  <c r="P44" i="22"/>
  <c r="J45" i="22"/>
  <c r="H46" i="22"/>
  <c r="D38" i="22"/>
  <c r="B39" i="22"/>
  <c r="AH46" i="22" l="1"/>
  <c r="AH47" i="22"/>
  <c r="AB46" i="22"/>
  <c r="Z47" i="22"/>
  <c r="AB47" i="22" s="1"/>
  <c r="V46" i="22"/>
  <c r="T47" i="22"/>
  <c r="V47" i="22" s="1"/>
  <c r="P45" i="22"/>
  <c r="N46" i="22"/>
  <c r="H47" i="22"/>
  <c r="J47" i="22" s="1"/>
  <c r="J46" i="22"/>
  <c r="B40" i="22"/>
  <c r="D39" i="22"/>
  <c r="N47" i="22" l="1"/>
  <c r="P47" i="22" s="1"/>
  <c r="P46" i="22"/>
  <c r="B41" i="22"/>
  <c r="D40" i="22"/>
  <c r="D41" i="22" l="1"/>
  <c r="B42" i="22"/>
  <c r="D42" i="22" l="1"/>
  <c r="B43" i="22"/>
  <c r="B44" i="22" l="1"/>
  <c r="B45" i="22" s="1"/>
  <c r="D43" i="22"/>
  <c r="D44" i="22" l="1"/>
  <c r="D45" i="22" l="1"/>
  <c r="B46" i="22"/>
  <c r="D46" i="22" l="1"/>
  <c r="B47" i="22"/>
  <c r="D47"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0000000-0006-0000-0000-000001000000}">
      <text>
        <r>
          <rPr>
            <sz val="9"/>
            <color indexed="81"/>
            <rFont val="ＭＳ Ｐゴシック"/>
            <family val="3"/>
            <charset val="128"/>
          </rPr>
          <t>書類発送日　※手書き可
（復帰日から３か月が経過した日の翌日から２か月以内）</t>
        </r>
      </text>
    </comment>
    <comment ref="P6"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t>
        </r>
      </text>
    </comment>
    <comment ref="P11" authorId="0" shapeId="0" xr:uid="{00000000-0006-0000-0000-000003000000}">
      <text>
        <r>
          <rPr>
            <sz val="9"/>
            <color indexed="81"/>
            <rFont val="ＭＳ Ｐゴシック"/>
            <family val="3"/>
            <charset val="128"/>
          </rPr>
          <t>法人登記簿記載の役職名をご記入ください</t>
        </r>
      </text>
    </comment>
    <comment ref="P12" authorId="0" shapeId="0" xr:uid="{00000000-0006-0000-0000-000004000000}">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D21" authorId="0" shapeId="0" xr:uid="{E8C357F4-782B-4415-B015-5FB01B7747AC}">
      <text>
        <r>
          <rPr>
            <sz val="9"/>
            <color indexed="81"/>
            <rFont val="ＭＳ Ｐゴシック"/>
            <family val="3"/>
            <charset val="128"/>
          </rPr>
          <t>右の申請額内訳の合計が自動計算</t>
        </r>
      </text>
    </comment>
    <comment ref="N21" authorId="0" shapeId="0" xr:uid="{58287D9F-500C-43A3-B471-A03535516AAC}">
      <text>
        <r>
          <rPr>
            <sz val="9"/>
            <color indexed="81"/>
            <rFont val="ＭＳ Ｐゴシック"/>
            <family val="3"/>
            <charset val="128"/>
          </rPr>
          <t>奨励額をプルダウンで選択してください。
25万円、55万円 以降は27万.5千円ずつ加算。最大330万円</t>
        </r>
      </text>
    </comment>
    <comment ref="R21" authorId="0" shapeId="0" xr:uid="{6E05FFCE-91E0-4AEC-BF60-3B9BAEFA381E}">
      <text>
        <r>
          <rPr>
            <sz val="9"/>
            <color indexed="81"/>
            <rFont val="ＭＳ Ｐゴシック"/>
            <family val="3"/>
            <charset val="128"/>
          </rPr>
          <t>奨励金は加算内容項目１つごとに20万円ずつ加算。最大80万円まで。プルダウンで選択してください。
加算がない場合は必ず0を記入してください。</t>
        </r>
      </text>
    </comment>
    <comment ref="N24" authorId="0" shapeId="0" xr:uid="{34117E62-1C44-4BE7-B947-45679F98AD7C}">
      <text>
        <r>
          <rPr>
            <sz val="9"/>
            <color indexed="81"/>
            <rFont val="ＭＳ Ｐゴシック"/>
            <family val="3"/>
            <charset val="128"/>
          </rPr>
          <t>有に☑を入れた場合、加算となる取組内容も確認し</t>
        </r>
        <r>
          <rPr>
            <sz val="9"/>
            <color indexed="81"/>
            <rFont val="MS P ゴシック"/>
            <family val="2"/>
          </rPr>
          <t xml:space="preserve">  </t>
        </r>
        <r>
          <rPr>
            <sz val="9"/>
            <color indexed="81"/>
            <rFont val="ＭＳ Ｐゴシック"/>
            <family val="3"/>
            <charset val="128"/>
          </rPr>
          <t>忘れずに☑を入れる。「加算①～④」の該当シートにも記入して提出して下さい。</t>
        </r>
      </text>
    </comment>
    <comment ref="I32" authorId="0" shapeId="0" xr:uid="{6AF55F66-0E03-4935-B19C-4A9E4A6D63D3}">
      <text>
        <r>
          <rPr>
            <sz val="9"/>
            <color indexed="81"/>
            <rFont val="ＭＳ Ｐゴシック"/>
            <family val="3"/>
            <charset val="128"/>
          </rPr>
          <t>▼をクリックして該当業種を選択してください</t>
        </r>
      </text>
    </comment>
    <comment ref="W33" authorId="0" shapeId="0" xr:uid="{833B2D6C-E38E-4C5C-A67F-164E551A0C50}">
      <text>
        <r>
          <rPr>
            <sz val="9"/>
            <color indexed="81"/>
            <rFont val="ＭＳ Ｐゴシック"/>
            <family val="3"/>
            <charset val="128"/>
          </rPr>
          <t>左側の男性女性の内訳を入力すると自動計算されます。３０1人以上は要件対象外です。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11" authorId="0" shapeId="0" xr:uid="{9B2FDA13-9ABF-4491-A478-10338D1D0F5E}">
      <text>
        <r>
          <rPr>
            <sz val="9"/>
            <color indexed="81"/>
            <rFont val="ＭＳ Ｐゴシック"/>
            <family val="3"/>
            <charset val="128"/>
          </rPr>
          <t>代表者の三親等内親族でないことを確認し✓を入れてください</t>
        </r>
        <r>
          <rPr>
            <sz val="9"/>
            <color indexed="81"/>
            <rFont val="MS P ゴシック"/>
            <family val="2"/>
          </rPr>
          <t xml:space="preserve">
</t>
        </r>
      </text>
    </comment>
    <comment ref="B19" authorId="0" shapeId="0" xr:uid="{E53200E1-6491-4FDC-9D94-78D618E36DD0}">
      <text>
        <r>
          <rPr>
            <sz val="9"/>
            <color indexed="81"/>
            <rFont val="ＭＳ Ｐゴシック"/>
            <family val="3"/>
            <charset val="128"/>
          </rPr>
          <t>実際に取得した育児休業が複数ある場合、申請に使用する育児休業を入力してください。</t>
        </r>
      </text>
    </comment>
    <comment ref="O20" authorId="0" shapeId="0" xr:uid="{D48C01BF-C7AB-4056-819D-4E27299509FE}">
      <text>
        <r>
          <rPr>
            <sz val="9"/>
            <color indexed="81"/>
            <rFont val="ＭＳ Ｐゴシック"/>
            <family val="3"/>
            <charset val="128"/>
          </rPr>
          <t>自動計算</t>
        </r>
        <r>
          <rPr>
            <sz val="9"/>
            <color indexed="81"/>
            <rFont val="MS P ゴシック"/>
            <family val="2"/>
          </rPr>
          <t xml:space="preserve">
</t>
        </r>
      </text>
    </comment>
    <comment ref="V20" authorId="0" shapeId="0" xr:uid="{2F82D3ED-03B6-4D99-9F63-95B1F844426A}">
      <text>
        <r>
          <rPr>
            <sz val="9"/>
            <color indexed="81"/>
            <rFont val="ＭＳ Ｐゴシック"/>
            <family val="3"/>
            <charset val="128"/>
          </rPr>
          <t>自動計算</t>
        </r>
        <r>
          <rPr>
            <sz val="9"/>
            <color indexed="81"/>
            <rFont val="MS P ゴシック"/>
            <family val="2"/>
          </rPr>
          <t xml:space="preserve">
</t>
        </r>
      </text>
    </comment>
    <comment ref="N31" authorId="0" shapeId="0" xr:uid="{DD0E250F-A9F9-48E4-8781-D491C2F2C0C9}">
      <text>
        <r>
          <rPr>
            <sz val="9"/>
            <color indexed="81"/>
            <rFont val="ＭＳ Ｐゴシック"/>
            <family val="3"/>
            <charset val="128"/>
          </rPr>
          <t>最終育児休業終了日の翌日を自動入力</t>
        </r>
      </text>
    </comment>
    <comment ref="V31" authorId="0" shapeId="0" xr:uid="{5576797E-ADBC-43DD-AA6F-EF8A7482EDD5}">
      <text>
        <r>
          <rPr>
            <sz val="9"/>
            <color indexed="81"/>
            <rFont val="ＭＳ Ｐゴシック"/>
            <family val="3"/>
            <charset val="128"/>
          </rPr>
          <t>自動計算</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5" authorId="0" shapeId="0" xr:uid="{BD91E265-FDF5-4BB4-A7EE-F271A173DD7F}">
      <text>
        <r>
          <rPr>
            <sz val="9"/>
            <color indexed="81"/>
            <rFont val="ＭＳ Ｐゴシック"/>
            <family val="3"/>
            <charset val="128"/>
          </rPr>
          <t>育業開始1か月前と
原職復帰３か月後で相違があった場合は、必ず理由を入力してください。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Y4" authorId="0" shapeId="0" xr:uid="{B22814F8-EE2B-4F79-9B17-62CB7774E9FE}">
      <text>
        <r>
          <rPr>
            <sz val="9"/>
            <color indexed="81"/>
            <rFont val="ＭＳ Ｐゴシック"/>
            <family val="3"/>
            <charset val="128"/>
          </rPr>
          <t>育業開始1か月前と
原職復帰３か月後で相違があった場合は、必ず理由を入力してください。</t>
        </r>
      </text>
    </comment>
    <comment ref="E5" authorId="0" shapeId="0" xr:uid="{3E7503C0-F8DD-4B90-8F96-4DAE6BC1EF99}">
      <text>
        <r>
          <rPr>
            <sz val="9"/>
            <color indexed="81"/>
            <rFont val="ＭＳ Ｐゴシック"/>
            <family val="3"/>
            <charset val="128"/>
          </rPr>
          <t>職務をプルダウンで選択してください。</t>
        </r>
      </text>
    </comment>
    <comment ref="O5" authorId="0" shapeId="0" xr:uid="{D6C912AA-60AD-44E7-88B2-3ABA70D45496}">
      <text>
        <r>
          <rPr>
            <sz val="9"/>
            <color indexed="81"/>
            <rFont val="ＭＳ Ｐゴシック"/>
            <family val="3"/>
            <charset val="128"/>
          </rPr>
          <t>職務をプルダウンで選択してください。</t>
        </r>
      </text>
    </comment>
    <comment ref="N7" authorId="0" shapeId="0" xr:uid="{BC0A65B4-F35D-4107-970C-D2939601ABC6}">
      <text>
        <r>
          <rPr>
            <sz val="9"/>
            <color indexed="81"/>
            <rFont val="ＭＳ Ｐゴシック"/>
            <family val="3"/>
            <charset val="128"/>
          </rPr>
          <t>雇用形態を いずれか一つをクリックし✓を入れる。</t>
        </r>
      </text>
    </comment>
    <comment ref="X7" authorId="0" shapeId="0" xr:uid="{814B3D8B-F2D8-43AA-A85C-3987D150B181}">
      <text>
        <r>
          <rPr>
            <sz val="9"/>
            <color indexed="81"/>
            <rFont val="ＭＳ Ｐゴシック"/>
            <family val="3"/>
            <charset val="128"/>
          </rPr>
          <t>雇用形態を いずれか一つをクリックし✓を入れる。</t>
        </r>
        <r>
          <rPr>
            <sz val="9"/>
            <color indexed="81"/>
            <rFont val="MS P ゴシック"/>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600-000001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00000000-0006-0000-0600-000002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00000000-0006-0000-0600-000003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00000000-0006-0000-0600-000004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00000000-0006-0000-0600-000005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00000000-0006-0000-0600-000006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DD8EB3C7-3DDA-4E26-A50A-603C16BD3C9E}">
      <text>
        <r>
          <rPr>
            <sz val="9"/>
            <color indexed="81"/>
            <rFont val="ＭＳ Ｐゴシック"/>
            <family val="3"/>
            <charset val="128"/>
          </rPr>
          <t>申１シートから自動入力</t>
        </r>
      </text>
    </comment>
    <comment ref="AA8" authorId="0" shapeId="0" xr:uid="{6E56F7D2-1C12-4E0F-8255-32FDE52830CE}">
      <text>
        <r>
          <rPr>
            <sz val="9"/>
            <color indexed="81"/>
            <rFont val="ＭＳ Ｐゴシック"/>
            <family val="3"/>
            <charset val="128"/>
          </rPr>
          <t>育業日数は自動計算</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7C0C076E-F603-4F36-BFAA-3A7BBE503D4D}">
      <text>
        <r>
          <rPr>
            <sz val="9"/>
            <color indexed="81"/>
            <rFont val="ＭＳ Ｐゴシック"/>
            <family val="3"/>
            <charset val="128"/>
          </rPr>
          <t>申１シートから自動入力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AE2634FB-75D8-4FDE-BB19-719078052C05}">
      <text>
        <r>
          <rPr>
            <sz val="9"/>
            <color indexed="81"/>
            <rFont val="ＭＳ Ｐゴシック"/>
            <family val="3"/>
            <charset val="128"/>
          </rPr>
          <t>申１シートから自動入力</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56CE692D-7F4C-4C59-9363-6981450DCFD2}">
      <text>
        <r>
          <rPr>
            <sz val="9"/>
            <color indexed="81"/>
            <rFont val="ＭＳ Ｐゴシック"/>
            <family val="3"/>
            <charset val="128"/>
          </rPr>
          <t>申１シートから自動入力</t>
        </r>
      </text>
    </comment>
    <comment ref="E6" authorId="0" shapeId="0" xr:uid="{45ECA8E9-536E-48FB-9ECF-35777B6920D8}">
      <text>
        <r>
          <rPr>
            <sz val="9"/>
            <color indexed="81"/>
            <rFont val="ＭＳ Ｐゴシック"/>
            <family val="3"/>
            <charset val="128"/>
          </rPr>
          <t>申２シートから自動入力</t>
        </r>
      </text>
    </comment>
    <comment ref="E7" authorId="0" shapeId="0" xr:uid="{F8AF8C9E-0B1C-4FEC-9B3A-B6FC8A1F2C58}">
      <text>
        <r>
          <rPr>
            <sz val="9"/>
            <color indexed="81"/>
            <rFont val="ＭＳ Ｐゴシック"/>
            <family val="3"/>
            <charset val="128"/>
          </rPr>
          <t>申４シートから自動入力</t>
        </r>
      </text>
    </comment>
    <comment ref="AA8" authorId="0" shapeId="0" xr:uid="{9B0410A3-3CAF-45C3-84DE-0B998621EAD5}">
      <text>
        <r>
          <rPr>
            <sz val="9"/>
            <color indexed="81"/>
            <rFont val="ＭＳ Ｐゴシック"/>
            <family val="3"/>
            <charset val="128"/>
          </rPr>
          <t>申２シートから自動入力</t>
        </r>
      </text>
    </comment>
  </commentList>
</comments>
</file>

<file path=xl/sharedStrings.xml><?xml version="1.0" encoding="utf-8"?>
<sst xmlns="http://schemas.openxmlformats.org/spreadsheetml/2006/main" count="989" uniqueCount="464">
  <si>
    <t>　公益財団法人　東京しごと財団</t>
    <rPh sb="1" eb="3">
      <t>コウエキ</t>
    </rPh>
    <rPh sb="3" eb="5">
      <t>ザイダン</t>
    </rPh>
    <rPh sb="5" eb="7">
      <t>ホウジン</t>
    </rPh>
    <rPh sb="8" eb="10">
      <t>トウキョウ</t>
    </rPh>
    <rPh sb="13" eb="15">
      <t>ザイダン</t>
    </rPh>
    <phoneticPr fontId="7"/>
  </si>
  <si>
    <t>　　　　　　理　事　長　　殿</t>
    <phoneticPr fontId="7"/>
  </si>
  <si>
    <t>令和</t>
    <rPh sb="0" eb="2">
      <t>レイワ</t>
    </rPh>
    <phoneticPr fontId="7"/>
  </si>
  <si>
    <t>年</t>
    <rPh sb="0" eb="1">
      <t>ネン</t>
    </rPh>
    <phoneticPr fontId="7"/>
  </si>
  <si>
    <t>月</t>
    <rPh sb="0" eb="1">
      <t>ガツ</t>
    </rPh>
    <phoneticPr fontId="7"/>
  </si>
  <si>
    <t>日</t>
    <rPh sb="0" eb="1">
      <t>ニチ</t>
    </rPh>
    <phoneticPr fontId="7"/>
  </si>
  <si>
    <t>企業等の所在地</t>
    <rPh sb="0" eb="2">
      <t>キギョウ</t>
    </rPh>
    <rPh sb="2" eb="3">
      <t>トウ</t>
    </rPh>
    <rPh sb="4" eb="7">
      <t>ショザイチ</t>
    </rPh>
    <phoneticPr fontId="7"/>
  </si>
  <si>
    <t>企業等の名称</t>
    <rPh sb="0" eb="2">
      <t>キギョウ</t>
    </rPh>
    <rPh sb="2" eb="3">
      <t>トウ</t>
    </rPh>
    <rPh sb="4" eb="6">
      <t>メイショウ</t>
    </rPh>
    <phoneticPr fontId="7"/>
  </si>
  <si>
    <t>〒</t>
    <phoneticPr fontId="7"/>
  </si>
  <si>
    <t>記</t>
    <rPh sb="0" eb="1">
      <t>キ</t>
    </rPh>
    <phoneticPr fontId="7"/>
  </si>
  <si>
    <t>奨励金支給申請額</t>
    <rPh sb="0" eb="3">
      <t>ショウレイキン</t>
    </rPh>
    <rPh sb="3" eb="5">
      <t>シキュウ</t>
    </rPh>
    <rPh sb="5" eb="7">
      <t>シンセイ</t>
    </rPh>
    <rPh sb="7" eb="8">
      <t>ガク</t>
    </rPh>
    <phoneticPr fontId="7"/>
  </si>
  <si>
    <t>企業等の概要</t>
    <rPh sb="0" eb="2">
      <t>キギョウ</t>
    </rPh>
    <rPh sb="2" eb="3">
      <t>トウ</t>
    </rPh>
    <rPh sb="4" eb="6">
      <t>ガイヨウ</t>
    </rPh>
    <phoneticPr fontId="7"/>
  </si>
  <si>
    <t>業種</t>
    <rPh sb="0" eb="2">
      <t>ギョウシュ</t>
    </rPh>
    <phoneticPr fontId="7"/>
  </si>
  <si>
    <t>常時雇用する従業員数</t>
    <rPh sb="0" eb="2">
      <t>ジョウジ</t>
    </rPh>
    <rPh sb="2" eb="4">
      <t>コヨウ</t>
    </rPh>
    <rPh sb="6" eb="9">
      <t>ジュウギョウイン</t>
    </rPh>
    <rPh sb="9" eb="10">
      <t>スウ</t>
    </rPh>
    <phoneticPr fontId="7"/>
  </si>
  <si>
    <t>人</t>
    <rPh sb="0" eb="1">
      <t>ニン</t>
    </rPh>
    <phoneticPr fontId="7"/>
  </si>
  <si>
    <t>（内訳：男性</t>
    <rPh sb="1" eb="3">
      <t>ウチワケ</t>
    </rPh>
    <rPh sb="4" eb="6">
      <t>ダンセイ</t>
    </rPh>
    <phoneticPr fontId="7"/>
  </si>
  <si>
    <t>女性</t>
    <rPh sb="0" eb="2">
      <t>ジョセイ</t>
    </rPh>
    <phoneticPr fontId="7"/>
  </si>
  <si>
    <t>人）</t>
    <rPh sb="0" eb="1">
      <t>ニン</t>
    </rPh>
    <phoneticPr fontId="7"/>
  </si>
  <si>
    <t>氏名</t>
    <rPh sb="0" eb="2">
      <t>シメイ</t>
    </rPh>
    <phoneticPr fontId="7"/>
  </si>
  <si>
    <t>子の
生年月日</t>
    <rPh sb="0" eb="1">
      <t>コ</t>
    </rPh>
    <rPh sb="3" eb="5">
      <t>セイネン</t>
    </rPh>
    <rPh sb="5" eb="7">
      <t>ガッピ</t>
    </rPh>
    <phoneticPr fontId="7"/>
  </si>
  <si>
    <t>月</t>
    <rPh sb="0" eb="1">
      <t>ゲツ</t>
    </rPh>
    <phoneticPr fontId="7"/>
  </si>
  <si>
    <t>職場復帰日</t>
    <rPh sb="0" eb="2">
      <t>ショクバ</t>
    </rPh>
    <rPh sb="2" eb="4">
      <t>フッキ</t>
    </rPh>
    <rPh sb="4" eb="5">
      <t>ビ</t>
    </rPh>
    <phoneticPr fontId="7"/>
  </si>
  <si>
    <t>から</t>
    <phoneticPr fontId="7"/>
  </si>
  <si>
    <t>まで</t>
    <phoneticPr fontId="7"/>
  </si>
  <si>
    <t>職務</t>
    <rPh sb="0" eb="2">
      <t>ショクム</t>
    </rPh>
    <phoneticPr fontId="7"/>
  </si>
  <si>
    <t>雇用形態</t>
    <rPh sb="0" eb="2">
      <t>コヨウ</t>
    </rPh>
    <rPh sb="2" eb="4">
      <t>ケイタイ</t>
    </rPh>
    <phoneticPr fontId="7"/>
  </si>
  <si>
    <t>休日</t>
    <rPh sb="0" eb="2">
      <t>キュウジツ</t>
    </rPh>
    <phoneticPr fontId="7"/>
  </si>
  <si>
    <t>職場復帰後3か月経過日</t>
    <rPh sb="0" eb="2">
      <t>ショクバ</t>
    </rPh>
    <rPh sb="2" eb="4">
      <t>フッキ</t>
    </rPh>
    <rPh sb="4" eb="5">
      <t>ゴ</t>
    </rPh>
    <rPh sb="7" eb="8">
      <t>ゲツ</t>
    </rPh>
    <rPh sb="8" eb="10">
      <t>ケイカ</t>
    </rPh>
    <rPh sb="10" eb="11">
      <t>ビ</t>
    </rPh>
    <phoneticPr fontId="7"/>
  </si>
  <si>
    <t>就労日充足完了日</t>
    <rPh sb="0" eb="2">
      <t>シュウロウ</t>
    </rPh>
    <rPh sb="2" eb="3">
      <t>ビ</t>
    </rPh>
    <rPh sb="3" eb="5">
      <t>ジュウソク</t>
    </rPh>
    <rPh sb="5" eb="8">
      <t>カンリョウビ</t>
    </rPh>
    <phoneticPr fontId="7"/>
  </si>
  <si>
    <t>所在地</t>
    <rPh sb="0" eb="3">
      <t>ショザイチ</t>
    </rPh>
    <phoneticPr fontId="7"/>
  </si>
  <si>
    <t>名</t>
    <rPh sb="0" eb="1">
      <t>メイ</t>
    </rPh>
    <phoneticPr fontId="7"/>
  </si>
  <si>
    <t>時間</t>
    <rPh sb="0" eb="2">
      <t>ジカン</t>
    </rPh>
    <phoneticPr fontId="7"/>
  </si>
  <si>
    <t>①</t>
    <phoneticPr fontId="7"/>
  </si>
  <si>
    <t>②</t>
    <phoneticPr fontId="7"/>
  </si>
  <si>
    <t>法定休暇</t>
    <phoneticPr fontId="7"/>
  </si>
  <si>
    <t>③</t>
    <phoneticPr fontId="7"/>
  </si>
  <si>
    <t>他</t>
    <rPh sb="0" eb="1">
      <t>ホカ</t>
    </rPh>
    <phoneticPr fontId="7"/>
  </si>
  <si>
    <t>【休みの種別】</t>
    <rPh sb="1" eb="2">
      <t>ヤス</t>
    </rPh>
    <rPh sb="4" eb="6">
      <t>シュベツ</t>
    </rPh>
    <phoneticPr fontId="7"/>
  </si>
  <si>
    <t>旧姓</t>
    <rPh sb="0" eb="2">
      <t>キュウセイ</t>
    </rPh>
    <phoneticPr fontId="7"/>
  </si>
  <si>
    <t>その他（</t>
    <rPh sb="2" eb="3">
      <t>ホカ</t>
    </rPh>
    <phoneticPr fontId="7"/>
  </si>
  <si>
    <t>）</t>
    <phoneticPr fontId="7"/>
  </si>
  <si>
    <t>email</t>
    <phoneticPr fontId="7"/>
  </si>
  <si>
    <t>令和</t>
    <rPh sb="0" eb="2">
      <t>レイワ</t>
    </rPh>
    <phoneticPr fontId="12"/>
  </si>
  <si>
    <t>年</t>
    <rPh sb="0" eb="1">
      <t>ネン</t>
    </rPh>
    <phoneticPr fontId="12"/>
  </si>
  <si>
    <t>月</t>
    <rPh sb="0" eb="1">
      <t>ガツ</t>
    </rPh>
    <phoneticPr fontId="12"/>
  </si>
  <si>
    <t>元日</t>
  </si>
  <si>
    <t>日</t>
    <rPh sb="0" eb="1">
      <t>ヒ</t>
    </rPh>
    <phoneticPr fontId="12"/>
  </si>
  <si>
    <t>曜日</t>
    <rPh sb="0" eb="2">
      <t>ヨウビ</t>
    </rPh>
    <phoneticPr fontId="12"/>
  </si>
  <si>
    <t>成人の日</t>
  </si>
  <si>
    <t>建国記念の日</t>
  </si>
  <si>
    <t>天皇誕生日</t>
  </si>
  <si>
    <t>春分の日</t>
  </si>
  <si>
    <t>憲法記念日</t>
  </si>
  <si>
    <t>みどりの日</t>
  </si>
  <si>
    <t>こどもの日</t>
  </si>
  <si>
    <t>日</t>
    <rPh sb="0" eb="1">
      <t>ニチ</t>
    </rPh>
    <phoneticPr fontId="12"/>
  </si>
  <si>
    <t>③</t>
    <phoneticPr fontId="12"/>
  </si>
  <si>
    <t>業種分類</t>
    <rPh sb="0" eb="2">
      <t>ギョウシュ</t>
    </rPh>
    <rPh sb="2" eb="4">
      <t>ブンルイ</t>
    </rPh>
    <phoneticPr fontId="12"/>
  </si>
  <si>
    <t>B　漁業</t>
    <rPh sb="2" eb="4">
      <t>ギョギョウ</t>
    </rPh>
    <phoneticPr fontId="5"/>
  </si>
  <si>
    <t>D　建設業</t>
    <rPh sb="2" eb="5">
      <t>ケンセツギョウ</t>
    </rPh>
    <phoneticPr fontId="5"/>
  </si>
  <si>
    <t>E　製造業</t>
    <rPh sb="2" eb="5">
      <t>セイゾウギョウ</t>
    </rPh>
    <phoneticPr fontId="5"/>
  </si>
  <si>
    <t>F　電気・ガス・熱供給・水道業</t>
    <rPh sb="2" eb="4">
      <t>デンキ</t>
    </rPh>
    <rPh sb="8" eb="9">
      <t>ネツ</t>
    </rPh>
    <rPh sb="9" eb="11">
      <t>キョウキュウ</t>
    </rPh>
    <rPh sb="12" eb="14">
      <t>スイドウ</t>
    </rPh>
    <rPh sb="14" eb="15">
      <t>ギョウ</t>
    </rPh>
    <phoneticPr fontId="5"/>
  </si>
  <si>
    <t>G　情報通信業</t>
    <rPh sb="2" eb="4">
      <t>ジョウホウ</t>
    </rPh>
    <rPh sb="4" eb="7">
      <t>ツウシンギョウ</t>
    </rPh>
    <phoneticPr fontId="5"/>
  </si>
  <si>
    <t>H　運輸業、郵便業</t>
    <rPh sb="2" eb="5">
      <t>ウンユギョウ</t>
    </rPh>
    <rPh sb="6" eb="8">
      <t>ユウビン</t>
    </rPh>
    <rPh sb="8" eb="9">
      <t>ギョウ</t>
    </rPh>
    <phoneticPr fontId="5"/>
  </si>
  <si>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</si>
  <si>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</si>
  <si>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休みの
種別</t>
    <rPh sb="0" eb="1">
      <t>ヤス</t>
    </rPh>
    <rPh sb="4" eb="6">
      <t>シュベツ</t>
    </rPh>
    <phoneticPr fontId="12"/>
  </si>
  <si>
    <t>ﾌﾘｶﾞﾅ</t>
    <phoneticPr fontId="7"/>
  </si>
  <si>
    <t>J　金融業、保険業</t>
    <rPh sb="2" eb="5">
      <t>キンユウギョウ</t>
    </rPh>
    <rPh sb="6" eb="9">
      <t>ホケンギョウ</t>
    </rPh>
    <phoneticPr fontId="5"/>
  </si>
  <si>
    <t>L　学術研究、専門・技術サービス業</t>
    <rPh sb="2" eb="4">
      <t>ガクジュツ</t>
    </rPh>
    <rPh sb="4" eb="6">
      <t>ケンキュウ</t>
    </rPh>
    <rPh sb="7" eb="9">
      <t>センモン</t>
    </rPh>
    <rPh sb="10" eb="12">
      <t>ギジュツ</t>
    </rPh>
    <rPh sb="16" eb="17">
      <t>ギョウ</t>
    </rPh>
    <phoneticPr fontId="5"/>
  </si>
  <si>
    <t>M　宿泊業、飲食サービス業</t>
    <rPh sb="2" eb="4">
      <t>シュクハク</t>
    </rPh>
    <rPh sb="4" eb="5">
      <t>ギョウ</t>
    </rPh>
    <rPh sb="6" eb="8">
      <t>インショク</t>
    </rPh>
    <rPh sb="12" eb="13">
      <t>ギョウ</t>
    </rPh>
    <phoneticPr fontId="5"/>
  </si>
  <si>
    <t>N　生活関連サービス業、娯楽業</t>
    <rPh sb="2" eb="4">
      <t>セイカツ</t>
    </rPh>
    <rPh sb="4" eb="6">
      <t>カンレン</t>
    </rPh>
    <rPh sb="10" eb="11">
      <t>ギョウ</t>
    </rPh>
    <rPh sb="12" eb="15">
      <t>ゴラクギョウ</t>
    </rPh>
    <phoneticPr fontId="5"/>
  </si>
  <si>
    <t>O　教育、学習支援業</t>
    <rPh sb="2" eb="4">
      <t>キョウイク</t>
    </rPh>
    <rPh sb="5" eb="7">
      <t>ガクシュウ</t>
    </rPh>
    <rPh sb="7" eb="9">
      <t>シエン</t>
    </rPh>
    <rPh sb="9" eb="10">
      <t>ギョウ</t>
    </rPh>
    <phoneticPr fontId="5"/>
  </si>
  <si>
    <t>P　医療、福祉</t>
    <rPh sb="2" eb="4">
      <t>イリョウ</t>
    </rPh>
    <rPh sb="5" eb="7">
      <t>フクシ</t>
    </rPh>
    <phoneticPr fontId="5"/>
  </si>
  <si>
    <t>Q　複合サービス事業</t>
    <rPh sb="2" eb="4">
      <t>フクゴウ</t>
    </rPh>
    <rPh sb="8" eb="10">
      <t>ジギョウ</t>
    </rPh>
    <phoneticPr fontId="5"/>
  </si>
  <si>
    <t>R　サービス業（他に分類されないもの）</t>
    <rPh sb="6" eb="7">
      <t>ギョウ</t>
    </rPh>
    <rPh sb="8" eb="9">
      <t>ホカ</t>
    </rPh>
    <rPh sb="10" eb="12">
      <t>ブンルイ</t>
    </rPh>
    <phoneticPr fontId="5"/>
  </si>
  <si>
    <t>S　公務（他に分類されるものを除く）</t>
    <rPh sb="2" eb="4">
      <t>コウム</t>
    </rPh>
    <rPh sb="5" eb="6">
      <t>ホカ</t>
    </rPh>
    <rPh sb="7" eb="9">
      <t>ブンルイ</t>
    </rPh>
    <rPh sb="15" eb="16">
      <t>ノゾ</t>
    </rPh>
    <phoneticPr fontId="5"/>
  </si>
  <si>
    <t>T　分類不能の産業</t>
    <rPh sb="2" eb="4">
      <t>ブンルイ</t>
    </rPh>
    <rPh sb="4" eb="6">
      <t>フノウ</t>
    </rPh>
    <rPh sb="7" eb="9">
      <t>サンギョウ</t>
    </rPh>
    <phoneticPr fontId="5"/>
  </si>
  <si>
    <t>令和</t>
  </si>
  <si>
    <t>連絡先電話番号</t>
    <rPh sb="0" eb="3">
      <t>レンラクサキ</t>
    </rPh>
    <rPh sb="3" eb="5">
      <t>デンワ</t>
    </rPh>
    <rPh sb="5" eb="7">
      <t>バンゴウ</t>
    </rPh>
    <phoneticPr fontId="7"/>
  </si>
  <si>
    <t>代表電話番号</t>
    <rPh sb="0" eb="2">
      <t>ダイヒョウ</t>
    </rPh>
    <rPh sb="2" eb="4">
      <t>デンワ</t>
    </rPh>
    <rPh sb="4" eb="6">
      <t>バンゴウ</t>
    </rPh>
    <phoneticPr fontId="7"/>
  </si>
  <si>
    <t>所属</t>
    <rPh sb="0" eb="2">
      <t>ショゾク</t>
    </rPh>
    <phoneticPr fontId="7"/>
  </si>
  <si>
    <t>年</t>
    <rPh sb="0" eb="1">
      <t>ネン</t>
    </rPh>
    <phoneticPr fontId="7"/>
  </si>
  <si>
    <t>月</t>
    <rPh sb="0" eb="1">
      <t>ツキ</t>
    </rPh>
    <phoneticPr fontId="7"/>
  </si>
  <si>
    <t>日</t>
    <rPh sb="0" eb="1">
      <t>ヒ</t>
    </rPh>
    <phoneticPr fontId="7"/>
  </si>
  <si>
    <t>１</t>
    <phoneticPr fontId="7"/>
  </si>
  <si>
    <t>２</t>
    <phoneticPr fontId="7"/>
  </si>
  <si>
    <t>※財団記入欄</t>
    <rPh sb="1" eb="3">
      <t>ザイダン</t>
    </rPh>
    <rPh sb="3" eb="5">
      <t>キニュウ</t>
    </rPh>
    <rPh sb="5" eb="6">
      <t>ラン</t>
    </rPh>
    <phoneticPr fontId="7"/>
  </si>
  <si>
    <r>
      <t xml:space="preserve">申請企業等の
連絡担当者・連絡先
</t>
    </r>
    <r>
      <rPr>
        <sz val="8"/>
        <rFont val="ＭＳ Ｐ明朝"/>
        <family val="1"/>
        <charset val="128"/>
      </rPr>
      <t>※必ず連絡の取れる電話番号等を記入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29">
      <t>デンワ</t>
    </rPh>
    <rPh sb="29" eb="31">
      <t>バンゴウ</t>
    </rPh>
    <rPh sb="31" eb="32">
      <t>トウ</t>
    </rPh>
    <rPh sb="33" eb="35">
      <t>キニュウ</t>
    </rPh>
    <phoneticPr fontId="7"/>
  </si>
  <si>
    <t>法定休業</t>
    <rPh sb="0" eb="2">
      <t>ホウテイ</t>
    </rPh>
    <rPh sb="2" eb="4">
      <t>キュウギョウ</t>
    </rPh>
    <phoneticPr fontId="7"/>
  </si>
  <si>
    <t>金融機関</t>
    <rPh sb="0" eb="2">
      <t>キンユウ</t>
    </rPh>
    <rPh sb="2" eb="4">
      <t>キカン</t>
    </rPh>
    <phoneticPr fontId="7"/>
  </si>
  <si>
    <t>銀行</t>
    <rPh sb="0" eb="2">
      <t>ギンコウ</t>
    </rPh>
    <phoneticPr fontId="7"/>
  </si>
  <si>
    <t>信用組合</t>
    <rPh sb="0" eb="2">
      <t>シンヨウ</t>
    </rPh>
    <rPh sb="2" eb="4">
      <t>クミアイ</t>
    </rPh>
    <phoneticPr fontId="7"/>
  </si>
  <si>
    <t>信用金庫</t>
    <rPh sb="0" eb="2">
      <t>シンヨウ</t>
    </rPh>
    <rPh sb="2" eb="4">
      <t>キンコ</t>
    </rPh>
    <phoneticPr fontId="7"/>
  </si>
  <si>
    <t>農協</t>
    <rPh sb="0" eb="2">
      <t>ノウキョウ</t>
    </rPh>
    <phoneticPr fontId="7"/>
  </si>
  <si>
    <t>令和　　　年　　　月　　　日</t>
    <rPh sb="0" eb="2">
      <t>レイワ</t>
    </rPh>
    <rPh sb="5" eb="6">
      <t>ネン</t>
    </rPh>
    <rPh sb="9" eb="10">
      <t>ガツ</t>
    </rPh>
    <rPh sb="13" eb="14">
      <t>ニチ</t>
    </rPh>
    <phoneticPr fontId="7"/>
  </si>
  <si>
    <t>週</t>
    <rPh sb="0" eb="1">
      <t>シュウ</t>
    </rPh>
    <phoneticPr fontId="7"/>
  </si>
  <si>
    <t>契約社員</t>
    <rPh sb="0" eb="2">
      <t>ケイヤク</t>
    </rPh>
    <rPh sb="2" eb="4">
      <t>シャイン</t>
    </rPh>
    <phoneticPr fontId="7"/>
  </si>
  <si>
    <t>対象従業員</t>
    <rPh sb="0" eb="2">
      <t>タイショウ</t>
    </rPh>
    <rPh sb="2" eb="5">
      <t>ジュウギョウイン</t>
    </rPh>
    <phoneticPr fontId="7"/>
  </si>
  <si>
    <t>（企業等の所在地、名称、代表者役職、氏名は法人登記簿通りに記入）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26" eb="27">
      <t>ドオ</t>
    </rPh>
    <rPh sb="29" eb="31">
      <t>キニュウ</t>
    </rPh>
    <phoneticPr fontId="7"/>
  </si>
  <si>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7"/>
  </si>
  <si>
    <t>土</t>
  </si>
  <si>
    <t>月</t>
  </si>
  <si>
    <t>金</t>
  </si>
  <si>
    <t>水</t>
  </si>
  <si>
    <t>昭和の日</t>
  </si>
  <si>
    <t>火</t>
  </si>
  <si>
    <t>木</t>
  </si>
  <si>
    <t>海の日</t>
  </si>
  <si>
    <t>山の日</t>
  </si>
  <si>
    <t>敬老の日</t>
  </si>
  <si>
    <t>秋分の日</t>
  </si>
  <si>
    <t>スポーツの日</t>
  </si>
  <si>
    <t>文化の日</t>
  </si>
  <si>
    <t>勤労感謝の日</t>
  </si>
  <si>
    <t>日</t>
  </si>
  <si>
    <t>振替休日</t>
  </si>
  <si>
    <t>スポーツの日（体育の日改め）</t>
  </si>
  <si>
    <t>就労日</t>
    <rPh sb="0" eb="2">
      <t>シュウロウ</t>
    </rPh>
    <rPh sb="2" eb="3">
      <t>ビ</t>
    </rPh>
    <phoneticPr fontId="7"/>
  </si>
  <si>
    <t>就労理由</t>
    <rPh sb="0" eb="2">
      <t>シュウロウ</t>
    </rPh>
    <rPh sb="2" eb="4">
      <t>リユウ</t>
    </rPh>
    <phoneticPr fontId="7"/>
  </si>
  <si>
    <t>計</t>
    <rPh sb="0" eb="1">
      <t>ケイ</t>
    </rPh>
    <phoneticPr fontId="7"/>
  </si>
  <si>
    <t>代表者　役職</t>
    <rPh sb="0" eb="3">
      <t>ダイヒョウシャ</t>
    </rPh>
    <rPh sb="4" eb="6">
      <t>ヤクショク</t>
    </rPh>
    <phoneticPr fontId="7"/>
  </si>
  <si>
    <t>育業の対象となった子</t>
    <rPh sb="0" eb="1">
      <t>イク</t>
    </rPh>
    <rPh sb="1" eb="2">
      <t>ギョウ</t>
    </rPh>
    <rPh sb="3" eb="5">
      <t>タイショウ</t>
    </rPh>
    <rPh sb="9" eb="10">
      <t>コ</t>
    </rPh>
    <phoneticPr fontId="7"/>
  </si>
  <si>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</si>
  <si>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</si>
  <si>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</si>
  <si>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</si>
  <si>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</si>
  <si>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</si>
  <si>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</si>
  <si>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</si>
  <si>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</si>
  <si>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</si>
  <si>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</si>
  <si>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</si>
  <si>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</si>
  <si>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</si>
  <si>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</si>
  <si>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</si>
  <si>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</si>
  <si>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</si>
  <si>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</si>
  <si>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</si>
  <si>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</si>
  <si>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</si>
  <si>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</si>
  <si>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</si>
  <si>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</si>
  <si>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</si>
  <si>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</si>
  <si>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</si>
  <si>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</si>
  <si>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</si>
  <si>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</si>
  <si>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</si>
  <si>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</si>
  <si>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</si>
  <si>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</si>
  <si>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</si>
  <si>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</si>
  <si>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</si>
  <si>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</si>
  <si>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</si>
  <si>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</si>
  <si>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</si>
  <si>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</si>
  <si>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</si>
  <si>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</si>
  <si>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</si>
  <si>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</si>
  <si>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</si>
  <si>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</si>
  <si>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</si>
  <si>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</si>
  <si>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</si>
  <si>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</si>
  <si>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</si>
  <si>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</si>
  <si>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</si>
  <si>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</si>
  <si>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</si>
  <si>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</si>
  <si>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</si>
  <si>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</si>
  <si>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</si>
  <si>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</si>
  <si>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</si>
  <si>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</si>
  <si>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</si>
  <si>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</si>
  <si>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</si>
  <si>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</si>
  <si>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</si>
  <si>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</si>
  <si>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</si>
  <si>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</si>
  <si>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</si>
  <si>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</si>
  <si>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</si>
  <si>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</si>
  <si>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</si>
  <si>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</si>
  <si>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</si>
  <si>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</si>
  <si>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</si>
  <si>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</si>
  <si>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</si>
  <si>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</si>
  <si>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</si>
  <si>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</si>
  <si>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</si>
  <si>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</si>
  <si>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</si>
  <si>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</si>
  <si>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</si>
  <si>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</si>
  <si>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</si>
  <si>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</si>
  <si>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</si>
  <si>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</si>
  <si>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</si>
  <si>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</si>
  <si>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5"/>
  </si>
  <si>
    <t>I　卸売業、小売業</t>
    <rPh sb="2" eb="3">
      <t>オロシ</t>
    </rPh>
    <rPh sb="3" eb="4">
      <t>ウ</t>
    </rPh>
    <rPh sb="4" eb="5">
      <t>ギョウ</t>
    </rPh>
    <rPh sb="6" eb="9">
      <t>コウリギョウ</t>
    </rPh>
    <phoneticPr fontId="5"/>
  </si>
  <si>
    <t>C　鉱業・採石業・砂利採取業</t>
    <rPh sb="2" eb="4">
      <t>コウギョウ</t>
    </rPh>
    <rPh sb="5" eb="8">
      <t>サイセキギョウ</t>
    </rPh>
    <rPh sb="9" eb="11">
      <t>ジャリ</t>
    </rPh>
    <rPh sb="11" eb="14">
      <t>サイシュギョウ</t>
    </rPh>
    <phoneticPr fontId="5"/>
  </si>
  <si>
    <t>有</t>
    <rPh sb="0" eb="1">
      <t>ｱﾘ</t>
    </rPh>
    <phoneticPr fontId="7" type="halfwidthKatakana"/>
  </si>
  <si>
    <t>無</t>
    <rPh sb="0" eb="1">
      <t>ﾅｼ</t>
    </rPh>
    <phoneticPr fontId="7" type="halfwidthKatakana"/>
  </si>
  <si>
    <t>はい</t>
    <phoneticPr fontId="7" type="halfwidthKatakana"/>
  </si>
  <si>
    <t>財団記入欄</t>
    <rPh sb="0" eb="2">
      <t>ｻﾞｲﾀﾞﾝ</t>
    </rPh>
    <rPh sb="2" eb="4">
      <t>ｷﾆｭｳ</t>
    </rPh>
    <rPh sb="4" eb="5">
      <t>ﾗﾝ</t>
    </rPh>
    <phoneticPr fontId="7" type="halfwidthKatakana"/>
  </si>
  <si>
    <t>いいえ</t>
    <phoneticPr fontId="7" type="halfwidthKatakana"/>
  </si>
  <si>
    <t>名称</t>
    <rPh sb="0" eb="2">
      <t>メイショウ</t>
    </rPh>
    <phoneticPr fontId="7"/>
  </si>
  <si>
    <t>テレワーク勤務</t>
    <rPh sb="5" eb="7">
      <t>キンム</t>
    </rPh>
    <phoneticPr fontId="7"/>
  </si>
  <si>
    <t>無</t>
    <rPh sb="0" eb="1">
      <t>ナ</t>
    </rPh>
    <phoneticPr fontId="7"/>
  </si>
  <si>
    <t>※有の場合、テレワーク（在宅勤務）規程を提出すること</t>
    <rPh sb="1" eb="2">
      <t>アリ</t>
    </rPh>
    <rPh sb="3" eb="5">
      <t>バアイ</t>
    </rPh>
    <rPh sb="12" eb="14">
      <t>ザイタク</t>
    </rPh>
    <rPh sb="14" eb="16">
      <t>キンム</t>
    </rPh>
    <rPh sb="17" eb="19">
      <t>キテイ</t>
    </rPh>
    <phoneticPr fontId="7"/>
  </si>
  <si>
    <t>財団記入欄</t>
    <rPh sb="0" eb="2">
      <t>ザイダン</t>
    </rPh>
    <rPh sb="2" eb="4">
      <t>キニュウ</t>
    </rPh>
    <rPh sb="4" eb="5">
      <t>ラン</t>
    </rPh>
    <phoneticPr fontId="7"/>
  </si>
  <si>
    <r>
      <t xml:space="preserve">役職
</t>
    </r>
    <r>
      <rPr>
        <sz val="8"/>
        <rFont val="ＭＳ Ｐ明朝"/>
        <family val="1"/>
        <charset val="128"/>
      </rPr>
      <t>（ない場合はなしと記入）</t>
    </r>
    <rPh sb="0" eb="2">
      <t>ヤクショク</t>
    </rPh>
    <rPh sb="6" eb="8">
      <t>バアイ</t>
    </rPh>
    <rPh sb="12" eb="14">
      <t>キニュウ</t>
    </rPh>
    <phoneticPr fontId="7"/>
  </si>
  <si>
    <t>出向の有無</t>
    <rPh sb="0" eb="2">
      <t>シュッコウ</t>
    </rPh>
    <rPh sb="3" eb="5">
      <t>ウム</t>
    </rPh>
    <phoneticPr fontId="7"/>
  </si>
  <si>
    <t>※有の場合、出向に関する雇用契約書を提出すること</t>
    <rPh sb="6" eb="8">
      <t>シュッコウ</t>
    </rPh>
    <rPh sb="9" eb="10">
      <t>カン</t>
    </rPh>
    <rPh sb="12" eb="14">
      <t>コヨウ</t>
    </rPh>
    <rPh sb="14" eb="17">
      <t>ケイヤクショ</t>
    </rPh>
    <phoneticPr fontId="7"/>
  </si>
  <si>
    <t>（従業員に明示した労働条件の内容を記入すること）</t>
    <rPh sb="1" eb="4">
      <t>ジュウギョウイン</t>
    </rPh>
    <rPh sb="5" eb="7">
      <t>メイジ</t>
    </rPh>
    <rPh sb="9" eb="11">
      <t>ロウドウ</t>
    </rPh>
    <rPh sb="11" eb="13">
      <t>ジョウケン</t>
    </rPh>
    <rPh sb="14" eb="16">
      <t>ナイヨウ</t>
    </rPh>
    <rPh sb="17" eb="19">
      <t>キニュウ</t>
    </rPh>
    <phoneticPr fontId="7"/>
  </si>
  <si>
    <t>円</t>
    <rPh sb="0" eb="1">
      <t>ｴﾝ</t>
    </rPh>
    <phoneticPr fontId="7" type="halfwidthKatakana"/>
  </si>
  <si>
    <t>奨励額</t>
    <rPh sb="0" eb="2">
      <t>ｼｮｳﾚｲ</t>
    </rPh>
    <rPh sb="2" eb="3">
      <t>ｶﾞｸ</t>
    </rPh>
    <phoneticPr fontId="7" type="halfwidthKatakana"/>
  </si>
  <si>
    <t>加算額</t>
    <rPh sb="0" eb="2">
      <t>ｶｻﾝ</t>
    </rPh>
    <rPh sb="2" eb="3">
      <t>ｶﾞｸ</t>
    </rPh>
    <phoneticPr fontId="7" type="halfwidthKatakana"/>
  </si>
  <si>
    <t>金</t>
    <rPh sb="0" eb="1">
      <t>ｷﾝ</t>
    </rPh>
    <phoneticPr fontId="7" type="halfwidthKatakana"/>
  </si>
  <si>
    <t>賃金</t>
    <rPh sb="0" eb="2">
      <t>チンギン</t>
    </rPh>
    <phoneticPr fontId="7"/>
  </si>
  <si>
    <t>同僚への応援評価制度導入について</t>
    <rPh sb="0" eb="2">
      <t>ドウリョウ</t>
    </rPh>
    <rPh sb="4" eb="6">
      <t>オウエン</t>
    </rPh>
    <rPh sb="6" eb="8">
      <t>ヒョウカ</t>
    </rPh>
    <rPh sb="8" eb="10">
      <t>セイド</t>
    </rPh>
    <rPh sb="10" eb="12">
      <t>ドウニュウ</t>
    </rPh>
    <phoneticPr fontId="7"/>
  </si>
  <si>
    <t>対象となる同僚の範囲</t>
    <rPh sb="0" eb="2">
      <t>タイショウ</t>
    </rPh>
    <rPh sb="5" eb="7">
      <t>ドウリョウ</t>
    </rPh>
    <rPh sb="8" eb="10">
      <t>ハンイ</t>
    </rPh>
    <phoneticPr fontId="7"/>
  </si>
  <si>
    <t>応援評価制度を導入した理由を教えてください。</t>
    <rPh sb="0" eb="2">
      <t>オウエン</t>
    </rPh>
    <rPh sb="2" eb="4">
      <t>ヒョウカ</t>
    </rPh>
    <rPh sb="4" eb="6">
      <t>セイド</t>
    </rPh>
    <rPh sb="7" eb="9">
      <t>ドウニュウ</t>
    </rPh>
    <rPh sb="11" eb="13">
      <t>リユウ</t>
    </rPh>
    <rPh sb="14" eb="15">
      <t>オシ</t>
    </rPh>
    <phoneticPr fontId="7"/>
  </si>
  <si>
    <t>就業規則または社内周知資料の添付</t>
    <rPh sb="0" eb="2">
      <t>シュウギョウ</t>
    </rPh>
    <rPh sb="2" eb="4">
      <t>キソク</t>
    </rPh>
    <rPh sb="7" eb="9">
      <t>シャナイ</t>
    </rPh>
    <rPh sb="9" eb="11">
      <t>シュウチ</t>
    </rPh>
    <rPh sb="11" eb="13">
      <t>シリョウ</t>
    </rPh>
    <rPh sb="14" eb="16">
      <t>テンプ</t>
    </rPh>
    <phoneticPr fontId="7"/>
  </si>
  <si>
    <t>応援手当の支給対象となる同僚について</t>
    <rPh sb="0" eb="2">
      <t>オウエン</t>
    </rPh>
    <rPh sb="2" eb="4">
      <t>テアテ</t>
    </rPh>
    <rPh sb="5" eb="7">
      <t>シキュウ</t>
    </rPh>
    <rPh sb="7" eb="9">
      <t>タイショウ</t>
    </rPh>
    <rPh sb="12" eb="14">
      <t>ドウリョウ</t>
    </rPh>
    <phoneticPr fontId="7"/>
  </si>
  <si>
    <t>人数</t>
    <rPh sb="0" eb="2">
      <t>ニンズウ</t>
    </rPh>
    <phoneticPr fontId="7"/>
  </si>
  <si>
    <t>支払いの事実を確認できる書類について</t>
    <rPh sb="0" eb="2">
      <t>シハラ</t>
    </rPh>
    <rPh sb="4" eb="6">
      <t>ジジツ</t>
    </rPh>
    <rPh sb="7" eb="9">
      <t>カクニン</t>
    </rPh>
    <rPh sb="12" eb="14">
      <t>ショルイ</t>
    </rPh>
    <phoneticPr fontId="7"/>
  </si>
  <si>
    <t xml:space="preserve"> 分</t>
    <rPh sb="1" eb="2">
      <t>フン</t>
    </rPh>
    <phoneticPr fontId="7"/>
  </si>
  <si>
    <t>日／年）</t>
  </si>
  <si>
    <t>分）</t>
    <phoneticPr fontId="7"/>
  </si>
  <si>
    <t>)</t>
    <phoneticPr fontId="7"/>
  </si>
  <si>
    <t>円　　　　　　　　　　　　　　　　</t>
    <phoneticPr fontId="7"/>
  </si>
  <si>
    <t>年</t>
  </si>
  <si>
    <t>年</t>
    <phoneticPr fontId="7"/>
  </si>
  <si>
    <t>～</t>
    <phoneticPr fontId="7"/>
  </si>
  <si>
    <t>円</t>
    <rPh sb="0" eb="1">
      <t>エン</t>
    </rPh>
    <phoneticPr fontId="7"/>
  </si>
  <si>
    <t>(</t>
    <phoneticPr fontId="7"/>
  </si>
  <si>
    <t xml:space="preserve">     </t>
    <phoneticPr fontId="7"/>
  </si>
  <si>
    <t>休憩 （</t>
    <phoneticPr fontId="7"/>
  </si>
  <si>
    <t>給与形態</t>
    <phoneticPr fontId="7"/>
  </si>
  <si>
    <t>日給</t>
    <phoneticPr fontId="7"/>
  </si>
  <si>
    <t>時給</t>
    <phoneticPr fontId="7"/>
  </si>
  <si>
    <t>年俸</t>
    <phoneticPr fontId="7"/>
  </si>
  <si>
    <t>年間休日    （</t>
    <phoneticPr fontId="7"/>
  </si>
  <si>
    <t xml:space="preserve"> 有</t>
    <rPh sb="1" eb="2">
      <t>アリ</t>
    </rPh>
    <phoneticPr fontId="7"/>
  </si>
  <si>
    <t>代表者　氏名（自署）</t>
    <rPh sb="0" eb="3">
      <t>ダイヒョウシャ</t>
    </rPh>
    <rPh sb="4" eb="6">
      <t>シメイ</t>
    </rPh>
    <rPh sb="7" eb="9">
      <t>ジショ</t>
    </rPh>
    <phoneticPr fontId="7"/>
  </si>
  <si>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7" type="halfwidthKatakana"/>
  </si>
  <si>
    <r>
      <t xml:space="preserve">実労働時間
</t>
    </r>
    <r>
      <rPr>
        <sz val="8"/>
        <rFont val="ＭＳ Ｐ明朝"/>
        <family val="1"/>
        <charset val="128"/>
      </rPr>
      <t>（1時間以下の時間は小数点で記入）</t>
    </r>
    <rPh sb="0" eb="3">
      <t>ジツロウドウ</t>
    </rPh>
    <rPh sb="3" eb="5">
      <t>ジカン</t>
    </rPh>
    <rPh sb="8" eb="10">
      <t>ジカン</t>
    </rPh>
    <rPh sb="10" eb="12">
      <t>イカ</t>
    </rPh>
    <rPh sb="13" eb="15">
      <t>ジカン</t>
    </rPh>
    <rPh sb="16" eb="19">
      <t>ショウスウテン</t>
    </rPh>
    <rPh sb="20" eb="22">
      <t>キニュウ</t>
    </rPh>
    <phoneticPr fontId="7"/>
  </si>
  <si>
    <r>
      <t>勤務先</t>
    </r>
    <r>
      <rPr>
        <sz val="8"/>
        <rFont val="ＭＳ Ｐ明朝"/>
        <family val="1"/>
        <charset val="128"/>
      </rPr>
      <t>※１</t>
    </r>
    <phoneticPr fontId="7"/>
  </si>
  <si>
    <r>
      <t>原職復帰</t>
    </r>
    <r>
      <rPr>
        <b/>
        <u/>
        <sz val="11"/>
        <rFont val="ＭＳ Ｐ明朝"/>
        <family val="1"/>
        <charset val="128"/>
      </rPr>
      <t>３か月後</t>
    </r>
    <rPh sb="0" eb="2">
      <t>ゲンショク</t>
    </rPh>
    <rPh sb="2" eb="4">
      <t>フッキ</t>
    </rPh>
    <rPh sb="6" eb="7">
      <t>ゲツ</t>
    </rPh>
    <rPh sb="7" eb="8">
      <t>ゴ</t>
    </rPh>
    <phoneticPr fontId="7"/>
  </si>
  <si>
    <t>財団記入欄</t>
  </si>
  <si>
    <r>
      <t>相違理由</t>
    </r>
    <r>
      <rPr>
        <vertAlign val="subscript"/>
        <sz val="11"/>
        <rFont val="ＭＳ Ｐ明朝"/>
        <family val="1"/>
        <charset val="128"/>
      </rPr>
      <t>※1</t>
    </r>
    <rPh sb="0" eb="2">
      <t>ソウイ</t>
    </rPh>
    <rPh sb="2" eb="4">
      <t>リユウ</t>
    </rPh>
    <phoneticPr fontId="7"/>
  </si>
  <si>
    <r>
      <t>所定労働日数</t>
    </r>
    <r>
      <rPr>
        <vertAlign val="subscript"/>
        <sz val="10"/>
        <rFont val="ＭＳ Ｐ明朝"/>
        <family val="1"/>
        <charset val="128"/>
      </rPr>
      <t>※２</t>
    </r>
    <rPh sb="0" eb="2">
      <t>ショテイ</t>
    </rPh>
    <rPh sb="2" eb="4">
      <t>ロウドウ</t>
    </rPh>
    <rPh sb="4" eb="6">
      <t>ニッスウ</t>
    </rPh>
    <phoneticPr fontId="7"/>
  </si>
  <si>
    <r>
      <t>所定労働時間</t>
    </r>
    <r>
      <rPr>
        <vertAlign val="subscript"/>
        <sz val="10"/>
        <rFont val="ＭＳ Ｐ明朝"/>
        <family val="1"/>
        <charset val="128"/>
      </rPr>
      <t>※３</t>
    </r>
    <rPh sb="0" eb="2">
      <t>ショテイ</t>
    </rPh>
    <rPh sb="2" eb="4">
      <t>ロウドウ</t>
    </rPh>
    <rPh sb="4" eb="6">
      <t>ジカン</t>
    </rPh>
    <phoneticPr fontId="7"/>
  </si>
  <si>
    <t xml:space="preserve"> 分／日）</t>
    <phoneticPr fontId="7"/>
  </si>
  <si>
    <r>
      <t>基本給</t>
    </r>
    <r>
      <rPr>
        <vertAlign val="superscript"/>
        <sz val="10"/>
        <rFont val="ＭＳ Ｐ明朝"/>
        <family val="1"/>
        <charset val="128"/>
      </rPr>
      <t>*1</t>
    </r>
    <r>
      <rPr>
        <sz val="10"/>
        <rFont val="ＭＳ Ｐ明朝"/>
        <family val="1"/>
        <charset val="128"/>
      </rPr>
      <t xml:space="preserve">
</t>
    </r>
    <rPh sb="0" eb="3">
      <t>キホンキュウ</t>
    </rPh>
    <phoneticPr fontId="7"/>
  </si>
  <si>
    <r>
      <t>*1　　</t>
    </r>
    <r>
      <rPr>
        <sz val="10"/>
        <rFont val="ＭＳ Ｐ明朝"/>
        <family val="1"/>
        <charset val="128"/>
      </rPr>
      <t>賃金台帳の「基本給」に該当する、その月によって変わることのないベースの金額（時給の場合は時給額を記載）</t>
    </r>
    <rPh sb="4" eb="6">
      <t>チンギン</t>
    </rPh>
    <rPh sb="6" eb="8">
      <t>ダイチョウ</t>
    </rPh>
    <rPh sb="10" eb="13">
      <t>キホンキュウ</t>
    </rPh>
    <rPh sb="15" eb="17">
      <t>ガイトウ</t>
    </rPh>
    <rPh sb="22" eb="23">
      <t>ツキ</t>
    </rPh>
    <rPh sb="27" eb="28">
      <t>カ</t>
    </rPh>
    <rPh sb="39" eb="41">
      <t>キンガク</t>
    </rPh>
    <rPh sb="42" eb="44">
      <t>ジキュウ</t>
    </rPh>
    <rPh sb="45" eb="47">
      <t>バアイ</t>
    </rPh>
    <rPh sb="48" eb="50">
      <t>ジキュウ</t>
    </rPh>
    <rPh sb="50" eb="51">
      <t>ガク</t>
    </rPh>
    <rPh sb="52" eb="54">
      <t>キサイ</t>
    </rPh>
    <phoneticPr fontId="7"/>
  </si>
  <si>
    <t>時間</t>
    <phoneticPr fontId="7"/>
  </si>
  <si>
    <t>マーカーで示しました</t>
    <phoneticPr fontId="7"/>
  </si>
  <si>
    <t>日／年）</t>
    <phoneticPr fontId="7"/>
  </si>
  <si>
    <t xml:space="preserve">  有</t>
    <rPh sb="2" eb="3">
      <t>アリ</t>
    </rPh>
    <phoneticPr fontId="7"/>
  </si>
  <si>
    <t>週</t>
  </si>
  <si>
    <t>週</t>
    <phoneticPr fontId="7"/>
  </si>
  <si>
    <t xml:space="preserve"> 時短時間</t>
    <rPh sb="3" eb="5">
      <t>ジカン</t>
    </rPh>
    <phoneticPr fontId="7"/>
  </si>
  <si>
    <t xml:space="preserve"> 有の場合</t>
    <phoneticPr fontId="7"/>
  </si>
  <si>
    <t xml:space="preserve"> 有の場合　</t>
    <phoneticPr fontId="7"/>
  </si>
  <si>
    <t xml:space="preserve"> 有</t>
    <phoneticPr fontId="7"/>
  </si>
  <si>
    <t xml:space="preserve">　
</t>
    <phoneticPr fontId="7"/>
  </si>
  <si>
    <t xml:space="preserve">
</t>
    <phoneticPr fontId="7"/>
  </si>
  <si>
    <t>※１</t>
    <phoneticPr fontId="7"/>
  </si>
  <si>
    <t xml:space="preserve">※２  </t>
    <phoneticPr fontId="7"/>
  </si>
  <si>
    <t>※３</t>
    <phoneticPr fontId="7"/>
  </si>
  <si>
    <t>組織の最小単位の所属先（財務課経理係、総務課人事グループ採用担当など。）</t>
    <phoneticPr fontId="7"/>
  </si>
  <si>
    <t>※４</t>
    <phoneticPr fontId="7"/>
  </si>
  <si>
    <r>
      <t>相違理由</t>
    </r>
    <r>
      <rPr>
        <sz val="8"/>
        <rFont val="ＭＳ Ｐ明朝"/>
        <family val="1"/>
        <charset val="128"/>
      </rPr>
      <t>※４</t>
    </r>
    <rPh sb="0" eb="2">
      <t>ソウイ</t>
    </rPh>
    <rPh sb="2" eb="4">
      <t>リユウ</t>
    </rPh>
    <phoneticPr fontId="7"/>
  </si>
  <si>
    <t xml:space="preserve">     その他 （</t>
    <phoneticPr fontId="7"/>
  </si>
  <si>
    <t xml:space="preserve"> 月給</t>
    <phoneticPr fontId="7"/>
  </si>
  <si>
    <t>月</t>
    <phoneticPr fontId="7"/>
  </si>
  <si>
    <t>月</t>
    <phoneticPr fontId="12"/>
  </si>
  <si>
    <t>休日</t>
  </si>
  <si>
    <t>元旦</t>
    <rPh sb="0" eb="2">
      <t>ガンタン</t>
    </rPh>
    <phoneticPr fontId="12"/>
  </si>
  <si>
    <r>
      <t>所属事業所</t>
    </r>
    <r>
      <rPr>
        <sz val="8"/>
        <rFont val="ＭＳ Ｐ明朝"/>
        <family val="1"/>
        <charset val="128"/>
      </rPr>
      <t>※２</t>
    </r>
    <phoneticPr fontId="7"/>
  </si>
  <si>
    <r>
      <t xml:space="preserve"> 部署</t>
    </r>
    <r>
      <rPr>
        <sz val="8"/>
        <rFont val="ＭＳ Ｐ明朝"/>
        <family val="1"/>
        <charset val="128"/>
      </rPr>
      <t>※３</t>
    </r>
    <r>
      <rPr>
        <sz val="10"/>
        <rFont val="ＭＳ Ｐ明朝"/>
        <family val="1"/>
        <charset val="128"/>
      </rPr>
      <t xml:space="preserve">
</t>
    </r>
    <r>
      <rPr>
        <sz val="8"/>
        <rFont val="ＭＳ Ｐ明朝"/>
        <family val="1"/>
        <charset val="128"/>
      </rPr>
      <t>（ない場合は 「なし」と記入）</t>
    </r>
    <phoneticPr fontId="7"/>
  </si>
  <si>
    <t>※休みの種別を確認の上、該当する番号をカレンダー上に記入。</t>
    <rPh sb="1" eb="2">
      <t>ヤス</t>
    </rPh>
    <rPh sb="4" eb="6">
      <t>シュベツ</t>
    </rPh>
    <rPh sb="7" eb="9">
      <t>カクニン</t>
    </rPh>
    <rPh sb="10" eb="11">
      <t>ウエ</t>
    </rPh>
    <rPh sb="12" eb="14">
      <t>ガイトウ</t>
    </rPh>
    <rPh sb="16" eb="18">
      <t>バンゴウ</t>
    </rPh>
    <rPh sb="24" eb="25">
      <t>ジョウ</t>
    </rPh>
    <rPh sb="26" eb="28">
      <t>キニュウ</t>
    </rPh>
    <phoneticPr fontId="7"/>
  </si>
  <si>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7"/>
  </si>
  <si>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7"/>
  </si>
  <si>
    <t>法定休日、所定休日（会社が日付を指定する夏期休暇含む）、シフト勤務等の非出勤日、代休・振替休日</t>
  </si>
  <si>
    <t>看護休暇、介護休暇、年次有給休暇、労基法に定められている休暇</t>
  </si>
  <si>
    <t>　　　勤務先と同じ</t>
    <phoneticPr fontId="7"/>
  </si>
  <si>
    <r>
      <rPr>
        <sz val="8"/>
        <rFont val="ＭＳ Ｐ明朝"/>
        <family val="1"/>
        <charset val="128"/>
      </rPr>
      <t>※２</t>
    </r>
    <r>
      <rPr>
        <sz val="10"/>
        <rFont val="ＭＳ Ｐ明朝"/>
        <family val="1"/>
        <charset val="128"/>
      </rPr>
      <t>　労働条件として明示されており、あらかじめ決まっている労働日数を記入
　　  （シフト勤務等、変動する場合は２～３日のように変動幅を記入）</t>
    </r>
    <rPh sb="23" eb="24">
      <t>キ</t>
    </rPh>
    <rPh sb="29" eb="31">
      <t>ロウドウ</t>
    </rPh>
    <rPh sb="31" eb="33">
      <t>ニッスウ</t>
    </rPh>
    <rPh sb="34" eb="36">
      <t>キニュウ</t>
    </rPh>
    <rPh sb="45" eb="47">
      <t>キンム</t>
    </rPh>
    <rPh sb="47" eb="48">
      <t>トウ</t>
    </rPh>
    <rPh sb="49" eb="51">
      <t>ヘンドウ</t>
    </rPh>
    <rPh sb="53" eb="55">
      <t>バアイ</t>
    </rPh>
    <rPh sb="59" eb="60">
      <t>ニチ</t>
    </rPh>
    <rPh sb="64" eb="67">
      <t>ヘンドウハバ</t>
    </rPh>
    <rPh sb="68" eb="70">
      <t>キニュウ</t>
    </rPh>
    <phoneticPr fontId="7"/>
  </si>
  <si>
    <r>
      <rPr>
        <sz val="8"/>
        <rFont val="ＭＳ Ｐ明朝"/>
        <family val="1"/>
        <charset val="128"/>
      </rPr>
      <t>※３</t>
    </r>
    <r>
      <rPr>
        <sz val="10"/>
        <rFont val="ＭＳ Ｐ明朝"/>
        <family val="1"/>
        <charset val="128"/>
      </rPr>
      <t>　労働条件として明示されている、始業時間から終業時間までの時間から休憩時間を引いた時間を記入　</t>
    </r>
    <phoneticPr fontId="7"/>
  </si>
  <si>
    <t>無</t>
    <rPh sb="0" eb="1">
      <t>ナシ</t>
    </rPh>
    <phoneticPr fontId="7"/>
  </si>
  <si>
    <t>◆契約社員の場合
      申請日時点で在籍しており、本奨励金支払い完了まで雇用を継続する予定である</t>
    <rPh sb="1" eb="3">
      <t>ケイヤク</t>
    </rPh>
    <rPh sb="3" eb="5">
      <t>シャイン</t>
    </rPh>
    <rPh sb="6" eb="8">
      <t>バアイ</t>
    </rPh>
    <rPh sb="15" eb="17">
      <t>シンセイ</t>
    </rPh>
    <rPh sb="17" eb="18">
      <t>ビ</t>
    </rPh>
    <rPh sb="18" eb="20">
      <t>ジテン</t>
    </rPh>
    <rPh sb="21" eb="23">
      <t>ザイセキ</t>
    </rPh>
    <rPh sb="28" eb="29">
      <t>ホン</t>
    </rPh>
    <rPh sb="29" eb="32">
      <t>ショウレイキン</t>
    </rPh>
    <rPh sb="32" eb="34">
      <t>シハラ</t>
    </rPh>
    <rPh sb="35" eb="37">
      <t>カンリョウ</t>
    </rPh>
    <rPh sb="39" eb="41">
      <t>コヨウ</t>
    </rPh>
    <rPh sb="42" eb="44">
      <t>ケイゾク</t>
    </rPh>
    <rPh sb="46" eb="48">
      <t>ヨテイ</t>
    </rPh>
    <phoneticPr fontId="7"/>
  </si>
  <si>
    <t>令和6年度パパ</t>
    <phoneticPr fontId="7"/>
  </si>
  <si>
    <t>令和６年度　働くパパママ育業応援奨励金　働くパパコースＮＥＸＴ　支給申請書</t>
    <phoneticPr fontId="7"/>
  </si>
  <si>
    <t>　　働くパパママ育業応援奨励金　働くパパコースＮＥＸＴ（以下「奨励金」という）について、</t>
    <phoneticPr fontId="7"/>
  </si>
  <si>
    <t>① 管理職の育業と社内周知</t>
    <phoneticPr fontId="12"/>
  </si>
  <si>
    <t>② パパ向け育業マニュアルの作成と育業メンター制度の整備</t>
    <phoneticPr fontId="12"/>
  </si>
  <si>
    <t>④ 同僚への応援手当支給</t>
    <phoneticPr fontId="12"/>
  </si>
  <si>
    <t>奨励額</t>
    <rPh sb="0" eb="2">
      <t>ショウレイ</t>
    </rPh>
    <rPh sb="2" eb="3">
      <t>ガク</t>
    </rPh>
    <phoneticPr fontId="7"/>
  </si>
  <si>
    <t>はい</t>
    <phoneticPr fontId="7"/>
  </si>
  <si>
    <t>いいえ</t>
    <phoneticPr fontId="7"/>
  </si>
  <si>
    <t>●目的</t>
    <phoneticPr fontId="7"/>
  </si>
  <si>
    <t>応援評価制度概要</t>
    <rPh sb="0" eb="2">
      <t>オウエン</t>
    </rPh>
    <rPh sb="2" eb="4">
      <t>ヒョウカ</t>
    </rPh>
    <rPh sb="4" eb="6">
      <t>セイド</t>
    </rPh>
    <rPh sb="6" eb="8">
      <t>ガイヨウ</t>
    </rPh>
    <phoneticPr fontId="7"/>
  </si>
  <si>
    <t>●対象となる同僚の範囲</t>
    <phoneticPr fontId="7"/>
  </si>
  <si>
    <t>●導入内容</t>
    <rPh sb="1" eb="3">
      <t>ドウニュウ</t>
    </rPh>
    <rPh sb="3" eb="5">
      <t>ナイヨウ</t>
    </rPh>
    <phoneticPr fontId="7"/>
  </si>
  <si>
    <t xml:space="preserve"> 業績評価等に加点　</t>
    <phoneticPr fontId="7"/>
  </si>
  <si>
    <t xml:space="preserve"> 追加の評価項目を導入</t>
    <phoneticPr fontId="7"/>
  </si>
  <si>
    <t xml:space="preserve"> 他の従業員とは異なる評価基準を導入</t>
    <phoneticPr fontId="7"/>
  </si>
  <si>
    <t xml:space="preserve"> その他  (</t>
    <phoneticPr fontId="7"/>
  </si>
  <si>
    <r>
      <t>（◆）について、</t>
    </r>
    <r>
      <rPr>
        <sz val="10"/>
        <rFont val="Segoe UI Symbol"/>
        <family val="2"/>
      </rPr>
      <t>☑</t>
    </r>
    <r>
      <rPr>
        <sz val="10"/>
        <rFont val="ＭＳ Ｐゴシック"/>
        <family val="2"/>
        <scheme val="minor"/>
      </rPr>
      <t>はいの場合どのような変化がありましたか。</t>
    </r>
    <rPh sb="12" eb="14">
      <t>バアイ</t>
    </rPh>
    <rPh sb="19" eb="21">
      <t>ヘンカ</t>
    </rPh>
    <phoneticPr fontId="7"/>
  </si>
  <si>
    <t>添付しました（就業規則）</t>
    <phoneticPr fontId="7"/>
  </si>
  <si>
    <t>添付しました（社内周知資料）</t>
    <phoneticPr fontId="7"/>
  </si>
  <si>
    <t>※どちらかを添付してください</t>
    <phoneticPr fontId="7"/>
  </si>
  <si>
    <t>日)</t>
    <rPh sb="0" eb="1">
      <t>ヒ</t>
    </rPh>
    <phoneticPr fontId="7"/>
  </si>
  <si>
    <t>算定方法</t>
    <rPh sb="0" eb="2">
      <t>サンテイ</t>
    </rPh>
    <rPh sb="2" eb="4">
      <t>ホウホウ</t>
    </rPh>
    <phoneticPr fontId="7"/>
  </si>
  <si>
    <t xml:space="preserve">
</t>
    <phoneticPr fontId="7"/>
  </si>
  <si>
    <t>添付しました（賃金台帳）</t>
    <phoneticPr fontId="7"/>
  </si>
  <si>
    <t>添付しました（給与明細）</t>
    <phoneticPr fontId="7"/>
  </si>
  <si>
    <t>添付しました（その他社内使用の帳簿）</t>
    <phoneticPr fontId="7"/>
  </si>
  <si>
    <t>※いずれかを添付してください</t>
    <phoneticPr fontId="7"/>
  </si>
  <si>
    <t>マーカーで示しました</t>
  </si>
  <si>
    <t>加算①  管理職の育業と社内周知</t>
    <rPh sb="0" eb="2">
      <t>カサン</t>
    </rPh>
    <phoneticPr fontId="7"/>
  </si>
  <si>
    <t>役職</t>
    <rPh sb="0" eb="2">
      <t>ヤクショク</t>
    </rPh>
    <phoneticPr fontId="7"/>
  </si>
  <si>
    <t xml:space="preserve"> </t>
    <phoneticPr fontId="7"/>
  </si>
  <si>
    <t>管理職が育業するにあたり、社内ではどのようなことに配慮し、対応しましたか。</t>
    <phoneticPr fontId="7"/>
  </si>
  <si>
    <t>管理職の育業により、パパが育業することについて社内の考え方に変化はありましたか。</t>
    <rPh sb="0" eb="2">
      <t>カンリ</t>
    </rPh>
    <rPh sb="2" eb="3">
      <t>ショク</t>
    </rPh>
    <rPh sb="4" eb="5">
      <t>イク</t>
    </rPh>
    <rPh sb="5" eb="6">
      <t>ギョウ</t>
    </rPh>
    <rPh sb="13" eb="14">
      <t>イク</t>
    </rPh>
    <rPh sb="14" eb="15">
      <t>ギョウ</t>
    </rPh>
    <rPh sb="23" eb="25">
      <t>シャナイ</t>
    </rPh>
    <rPh sb="26" eb="27">
      <t>カンガ</t>
    </rPh>
    <rPh sb="28" eb="29">
      <t>カタ</t>
    </rPh>
    <rPh sb="30" eb="32">
      <t>ヘンカ</t>
    </rPh>
    <phoneticPr fontId="7"/>
  </si>
  <si>
    <t>管理職の育業により、社内パパの育業率に変化はありましたか。</t>
    <rPh sb="0" eb="2">
      <t>カンリ</t>
    </rPh>
    <rPh sb="2" eb="3">
      <t>ショク</t>
    </rPh>
    <rPh sb="4" eb="5">
      <t>イク</t>
    </rPh>
    <rPh sb="5" eb="6">
      <t>ギョウ</t>
    </rPh>
    <rPh sb="10" eb="12">
      <t>シャナイ</t>
    </rPh>
    <rPh sb="15" eb="16">
      <t>イク</t>
    </rPh>
    <rPh sb="16" eb="17">
      <t>ギョウ</t>
    </rPh>
    <rPh sb="17" eb="18">
      <t>リツ</t>
    </rPh>
    <rPh sb="19" eb="21">
      <t>ヘンカ</t>
    </rPh>
    <phoneticPr fontId="7"/>
  </si>
  <si>
    <t>今後も管理職の育業を推進していこうと思いますか。（◆）</t>
    <phoneticPr fontId="7"/>
  </si>
  <si>
    <t>（◆）についてそう考える理由を教えてください。</t>
    <rPh sb="9" eb="10">
      <t>カンガ</t>
    </rPh>
    <rPh sb="12" eb="14">
      <t>リユウ</t>
    </rPh>
    <rPh sb="15" eb="16">
      <t>オシ</t>
    </rPh>
    <phoneticPr fontId="7"/>
  </si>
  <si>
    <t>社内周知について</t>
    <rPh sb="0" eb="2">
      <t>シャナイ</t>
    </rPh>
    <rPh sb="2" eb="4">
      <t>シュウチ</t>
    </rPh>
    <phoneticPr fontId="7"/>
  </si>
  <si>
    <t>加算②  パパ向け育業マニュアルの作成と育業メンター制度の整備</t>
    <rPh sb="0" eb="2">
      <t>カサン</t>
    </rPh>
    <phoneticPr fontId="7"/>
  </si>
  <si>
    <t>パパ向け育業マニュアルについて</t>
    <rPh sb="2" eb="3">
      <t>ム</t>
    </rPh>
    <rPh sb="4" eb="5">
      <t>イク</t>
    </rPh>
    <rPh sb="5" eb="6">
      <t>ギョウ</t>
    </rPh>
    <phoneticPr fontId="7"/>
  </si>
  <si>
    <t>育業マニュアルの添付</t>
    <rPh sb="0" eb="1">
      <t>イク</t>
    </rPh>
    <rPh sb="1" eb="2">
      <t>ギョウ</t>
    </rPh>
    <rPh sb="8" eb="10">
      <t>テンプ</t>
    </rPh>
    <phoneticPr fontId="7"/>
  </si>
  <si>
    <t>育業メンター制度について</t>
    <rPh sb="0" eb="1">
      <t>イク</t>
    </rPh>
    <rPh sb="1" eb="2">
      <t>ギョウ</t>
    </rPh>
    <rPh sb="6" eb="8">
      <t>セイド</t>
    </rPh>
    <phoneticPr fontId="7"/>
  </si>
  <si>
    <t>育業メンターとなる従業員はどのような方ですか。</t>
    <rPh sb="0" eb="1">
      <t>イク</t>
    </rPh>
    <rPh sb="1" eb="2">
      <t>ギョウ</t>
    </rPh>
    <rPh sb="9" eb="12">
      <t>ジュウギョウイン</t>
    </rPh>
    <rPh sb="18" eb="19">
      <t>カタ</t>
    </rPh>
    <phoneticPr fontId="7"/>
  </si>
  <si>
    <t>育業メンターの主な役割は何ですか。</t>
    <rPh sb="0" eb="1">
      <t>イク</t>
    </rPh>
    <rPh sb="1" eb="2">
      <t>ギョウ</t>
    </rPh>
    <rPh sb="7" eb="8">
      <t>オモ</t>
    </rPh>
    <rPh sb="9" eb="11">
      <t>ヤクワリ</t>
    </rPh>
    <rPh sb="12" eb="13">
      <t>ナン</t>
    </rPh>
    <phoneticPr fontId="7"/>
  </si>
  <si>
    <t>育業メンターの活動内容として、具体的にどのようなものがありますか。</t>
    <rPh sb="0" eb="1">
      <t>イク</t>
    </rPh>
    <rPh sb="1" eb="2">
      <t>ギョウ</t>
    </rPh>
    <rPh sb="7" eb="9">
      <t>カツドウ</t>
    </rPh>
    <rPh sb="9" eb="11">
      <t>ナイヨウ</t>
    </rPh>
    <rPh sb="15" eb="18">
      <t>グタイテキ</t>
    </rPh>
    <phoneticPr fontId="7"/>
  </si>
  <si>
    <t>育業メンターが、メンターとして活動するために、社内で取組んでいることはありますか（取組む予定はありますか）。</t>
    <rPh sb="0" eb="1">
      <t>イク</t>
    </rPh>
    <rPh sb="1" eb="2">
      <t>ギョウ</t>
    </rPh>
    <rPh sb="15" eb="17">
      <t>カツドウ</t>
    </rPh>
    <rPh sb="23" eb="25">
      <t>シャナイ</t>
    </rPh>
    <rPh sb="26" eb="28">
      <t>トリク</t>
    </rPh>
    <rPh sb="41" eb="42">
      <t>ト</t>
    </rPh>
    <rPh sb="42" eb="43">
      <t>ク</t>
    </rPh>
    <rPh sb="44" eb="46">
      <t>ヨテイ</t>
    </rPh>
    <phoneticPr fontId="7"/>
  </si>
  <si>
    <t>実際に育業メンターを活用した事例はありますか。（◆）</t>
    <rPh sb="0" eb="2">
      <t>ジッサイ</t>
    </rPh>
    <rPh sb="3" eb="4">
      <t>イク</t>
    </rPh>
    <rPh sb="4" eb="5">
      <t>ギョウ</t>
    </rPh>
    <rPh sb="10" eb="12">
      <t>カツヨウ</t>
    </rPh>
    <rPh sb="14" eb="16">
      <t>ジレイ</t>
    </rPh>
    <phoneticPr fontId="7"/>
  </si>
  <si>
    <t>（◆）について活用事例がある場合、実際に実施した内容とその効果を教えてください。</t>
    <rPh sb="7" eb="9">
      <t>カツヨウ</t>
    </rPh>
    <rPh sb="9" eb="11">
      <t>ジレイ</t>
    </rPh>
    <rPh sb="14" eb="16">
      <t>バアイ</t>
    </rPh>
    <rPh sb="17" eb="19">
      <t>ジッサイ</t>
    </rPh>
    <rPh sb="20" eb="22">
      <t>ジッシ</t>
    </rPh>
    <rPh sb="24" eb="26">
      <t>ナイヨウ</t>
    </rPh>
    <rPh sb="29" eb="31">
      <t>コウカ</t>
    </rPh>
    <rPh sb="32" eb="33">
      <t>オシ</t>
    </rPh>
    <phoneticPr fontId="7"/>
  </si>
  <si>
    <t>(申請額内訳</t>
    <rPh sb="1" eb="3">
      <t>ｼﾝｾｲ</t>
    </rPh>
    <rPh sb="3" eb="4">
      <t>ｶﾞｸ</t>
    </rPh>
    <rPh sb="4" eb="6">
      <t>ｳﾁﾜｹ</t>
    </rPh>
    <phoneticPr fontId="7" type="halfwidthKatakana"/>
  </si>
  <si>
    <t>円)</t>
    <rPh sb="0" eb="1">
      <t>ｴﾝ</t>
    </rPh>
    <phoneticPr fontId="7" type="halfwidthKatakana"/>
  </si>
  <si>
    <r>
      <t>円</t>
    </r>
    <r>
      <rPr>
        <b/>
        <sz val="10"/>
        <rFont val="ＭＳ Ｐ明朝"/>
        <family val="1"/>
        <charset val="128"/>
      </rPr>
      <t xml:space="preserve"> </t>
    </r>
    <r>
      <rPr>
        <sz val="10"/>
        <rFont val="ＭＳ Ｐ明朝"/>
        <family val="1"/>
        <charset val="128"/>
      </rPr>
      <t>/</t>
    </r>
    <rPh sb="0" eb="1">
      <t>ｴﾝ</t>
    </rPh>
    <phoneticPr fontId="7" type="halfwidthKatakana"/>
  </si>
  <si>
    <t>３ 制度の整備状況</t>
    <rPh sb="2" eb="4">
      <t>セイド</t>
    </rPh>
    <rPh sb="5" eb="7">
      <t>セイビ</t>
    </rPh>
    <rPh sb="7" eb="9">
      <t>ジョウキョウ</t>
    </rPh>
    <phoneticPr fontId="7"/>
  </si>
  <si>
    <t>育業しやすい職場環境の整備状況</t>
    <rPh sb="0" eb="1">
      <t>イク</t>
    </rPh>
    <rPh sb="1" eb="2">
      <t>ギョウ</t>
    </rPh>
    <rPh sb="6" eb="8">
      <t>ショクバ</t>
    </rPh>
    <rPh sb="8" eb="10">
      <t>カンキョウ</t>
    </rPh>
    <rPh sb="11" eb="13">
      <t>セイビ</t>
    </rPh>
    <rPh sb="13" eb="15">
      <t>ジョウキョウ</t>
    </rPh>
    <phoneticPr fontId="7"/>
  </si>
  <si>
    <t>該当するものに☑を入れること</t>
    <rPh sb="0" eb="2">
      <t>ガイトウ</t>
    </rPh>
    <rPh sb="9" eb="10">
      <t>イ</t>
    </rPh>
    <phoneticPr fontId="7"/>
  </si>
  <si>
    <r>
      <t>ア 育児休業・産後パパ育休に関する</t>
    </r>
    <r>
      <rPr>
        <b/>
        <sz val="11"/>
        <rFont val="ＭＳ Ｐゴシック"/>
        <family val="3"/>
        <charset val="128"/>
      </rPr>
      <t>研修の実施</t>
    </r>
    <rPh sb="2" eb="4">
      <t>イクジ</t>
    </rPh>
    <rPh sb="4" eb="6">
      <t>キュウギョウ</t>
    </rPh>
    <rPh sb="7" eb="9">
      <t>サンゴ</t>
    </rPh>
    <rPh sb="11" eb="13">
      <t>イクキュウ</t>
    </rPh>
    <rPh sb="14" eb="15">
      <t>カン</t>
    </rPh>
    <rPh sb="17" eb="19">
      <t>ケンシュウ</t>
    </rPh>
    <rPh sb="20" eb="22">
      <t>ジッシ</t>
    </rPh>
    <phoneticPr fontId="7"/>
  </si>
  <si>
    <r>
      <t>イ 育児休業・産後パパ育休に関する相談体制の整備等（</t>
    </r>
    <r>
      <rPr>
        <b/>
        <sz val="11"/>
        <rFont val="ＭＳ Ｐゴシック"/>
        <family val="3"/>
        <charset val="128"/>
      </rPr>
      <t>相談窓口設置</t>
    </r>
    <r>
      <rPr>
        <sz val="11"/>
        <rFont val="ＭＳ Ｐ明朝"/>
        <family val="1"/>
        <charset val="128"/>
      </rPr>
      <t>）</t>
    </r>
    <rPh sb="2" eb="4">
      <t>イクジ</t>
    </rPh>
    <rPh sb="4" eb="6">
      <t>キュウギョウ</t>
    </rPh>
    <rPh sb="7" eb="9">
      <t>サンゴ</t>
    </rPh>
    <rPh sb="11" eb="13">
      <t>イクキュウ</t>
    </rPh>
    <rPh sb="14" eb="15">
      <t>カン</t>
    </rPh>
    <rPh sb="17" eb="19">
      <t>ソウダン</t>
    </rPh>
    <rPh sb="19" eb="21">
      <t>タイセイ</t>
    </rPh>
    <rPh sb="22" eb="24">
      <t>セイビ</t>
    </rPh>
    <rPh sb="24" eb="25">
      <t>トウ</t>
    </rPh>
    <rPh sb="26" eb="28">
      <t>ソウダン</t>
    </rPh>
    <rPh sb="28" eb="30">
      <t>マドグチ</t>
    </rPh>
    <rPh sb="30" eb="32">
      <t>セッチ</t>
    </rPh>
    <phoneticPr fontId="7"/>
  </si>
  <si>
    <r>
      <t>ウ 自社の労働者の育児休業・産後パパ育休取得</t>
    </r>
    <r>
      <rPr>
        <b/>
        <sz val="11"/>
        <rFont val="ＭＳ Ｐゴシック"/>
        <family val="3"/>
        <charset val="128"/>
      </rPr>
      <t>事例の収集・提供</t>
    </r>
    <rPh sb="2" eb="4">
      <t>ジシャ</t>
    </rPh>
    <rPh sb="5" eb="8">
      <t>ロウドウシャ</t>
    </rPh>
    <rPh sb="9" eb="11">
      <t>イクジ</t>
    </rPh>
    <rPh sb="11" eb="13">
      <t>キュウギョウ</t>
    </rPh>
    <rPh sb="14" eb="16">
      <t>サンゴ</t>
    </rPh>
    <rPh sb="18" eb="20">
      <t>イクキュウ</t>
    </rPh>
    <rPh sb="20" eb="22">
      <t>シュトク</t>
    </rPh>
    <rPh sb="22" eb="24">
      <t>ジレイ</t>
    </rPh>
    <rPh sb="25" eb="27">
      <t>シュウシュウ</t>
    </rPh>
    <rPh sb="28" eb="30">
      <t>テイキョウ</t>
    </rPh>
    <phoneticPr fontId="7"/>
  </si>
  <si>
    <t>申請企業等の代表者の三親等内の親族でない</t>
    <rPh sb="0" eb="2">
      <t>ｼﾝｾｲ</t>
    </rPh>
    <rPh sb="2" eb="4">
      <t>ｷｷﾞｮｳ</t>
    </rPh>
    <rPh sb="4" eb="5">
      <t>ﾄｳ</t>
    </rPh>
    <rPh sb="6" eb="9">
      <t>ﾀﾞｲﾋｮｳｼｬ</t>
    </rPh>
    <rPh sb="10" eb="11">
      <t>ｻﾝ</t>
    </rPh>
    <rPh sb="11" eb="13">
      <t>ｼﾝﾄｳ</t>
    </rPh>
    <rPh sb="13" eb="14">
      <t>ﾅｲ</t>
    </rPh>
    <rPh sb="15" eb="17">
      <t>ｼﾝｿﾞｸ</t>
    </rPh>
    <phoneticPr fontId="7" type="halfwidthKatakana"/>
  </si>
  <si>
    <t>　</t>
    <phoneticPr fontId="7" type="halfwidthKatakana"/>
  </si>
  <si>
    <r>
      <t xml:space="preserve">旧姓・通称
</t>
    </r>
    <r>
      <rPr>
        <sz val="8"/>
        <rFont val="ＭＳ Ｐ明朝"/>
        <family val="1"/>
        <charset val="128"/>
      </rPr>
      <t>（申請書類に別名使用の場合のみ記入）</t>
    </r>
    <rPh sb="0" eb="2">
      <t>キュウセイ</t>
    </rPh>
    <rPh sb="3" eb="5">
      <t>ツウショウ</t>
    </rPh>
    <rPh sb="7" eb="9">
      <t>シンセイ</t>
    </rPh>
    <rPh sb="9" eb="11">
      <t>ショルイ</t>
    </rPh>
    <rPh sb="12" eb="14">
      <t>ベツメイ</t>
    </rPh>
    <rPh sb="14" eb="16">
      <t>シヨウ</t>
    </rPh>
    <rPh sb="17" eb="19">
      <t>バアイ</t>
    </rPh>
    <rPh sb="21" eb="23">
      <t>キニュウ</t>
    </rPh>
    <phoneticPr fontId="7"/>
  </si>
  <si>
    <t>）</t>
    <phoneticPr fontId="7" type="halfwidthKatakana"/>
  </si>
  <si>
    <t>↓2歳の誕生日前日</t>
    <rPh sb="2" eb="3">
      <t>ｻｲ</t>
    </rPh>
    <rPh sb="4" eb="7">
      <t>ﾀﾝｼﾞｮｳﾋﾞ</t>
    </rPh>
    <rPh sb="7" eb="9">
      <t>ｾﾞﾝｼﾞﾂ</t>
    </rPh>
    <phoneticPr fontId="7" type="halfwidthKatakana"/>
  </si>
  <si>
    <t>育業期間　１回目</t>
    <rPh sb="0" eb="1">
      <t>イク</t>
    </rPh>
    <rPh sb="1" eb="2">
      <t>ギョウ</t>
    </rPh>
    <rPh sb="2" eb="4">
      <t>キカン</t>
    </rPh>
    <rPh sb="6" eb="8">
      <t>カイメ</t>
    </rPh>
    <phoneticPr fontId="7"/>
  </si>
  <si>
    <t>一時就労日数</t>
    <rPh sb="0" eb="4">
      <t>イチジシュウロウ</t>
    </rPh>
    <rPh sb="4" eb="6">
      <t>ニッスウ</t>
    </rPh>
    <phoneticPr fontId="7"/>
  </si>
  <si>
    <t>一時就労日数を差し引いた
育業日数</t>
    <rPh sb="0" eb="6">
      <t>イチジシュウロウニッスウ</t>
    </rPh>
    <rPh sb="7" eb="8">
      <t>サ</t>
    </rPh>
    <rPh sb="9" eb="10">
      <t>ヒ</t>
    </rPh>
    <rPh sb="13" eb="14">
      <t>イク</t>
    </rPh>
    <rPh sb="14" eb="15">
      <t>ギョウ</t>
    </rPh>
    <rPh sb="15" eb="17">
      <t>ニッスウ</t>
    </rPh>
    <phoneticPr fontId="7"/>
  </si>
  <si>
    <t>育業期間　２回目</t>
    <rPh sb="6" eb="8">
      <t>カイメ</t>
    </rPh>
    <phoneticPr fontId="7"/>
  </si>
  <si>
    <t>育業期間　３回目</t>
    <rPh sb="6" eb="8">
      <t>カイメ</t>
    </rPh>
    <phoneticPr fontId="7"/>
  </si>
  <si>
    <t>育業期間　４回目</t>
    <rPh sb="6" eb="8">
      <t>カイメ</t>
    </rPh>
    <phoneticPr fontId="7"/>
  </si>
  <si>
    <t>育業期間　５回目</t>
    <rPh sb="6" eb="8">
      <t>カイメ</t>
    </rPh>
    <phoneticPr fontId="7"/>
  </si>
  <si>
    <t>育業期間　６回目</t>
    <rPh sb="6" eb="8">
      <t>カイメ</t>
    </rPh>
    <phoneticPr fontId="7"/>
  </si>
  <si>
    <t>最終育児休業終了日⇒</t>
    <rPh sb="0" eb="2">
      <t>サイシュウ</t>
    </rPh>
    <rPh sb="2" eb="4">
      <t>イクジ</t>
    </rPh>
    <rPh sb="4" eb="6">
      <t>キュウギョウ</t>
    </rPh>
    <rPh sb="6" eb="9">
      <t>シュウリョウビ</t>
    </rPh>
    <phoneticPr fontId="7"/>
  </si>
  <si>
    <t>復帰日⇒</t>
    <rPh sb="0" eb="2">
      <t>フッキ</t>
    </rPh>
    <rPh sb="2" eb="3">
      <t>ビ</t>
    </rPh>
    <phoneticPr fontId="7"/>
  </si>
  <si>
    <t>育業日数合計
（一時就労除く）</t>
    <rPh sb="0" eb="1">
      <t>イク</t>
    </rPh>
    <rPh sb="1" eb="2">
      <t>ギョウ</t>
    </rPh>
    <rPh sb="2" eb="4">
      <t>ニッスウ</t>
    </rPh>
    <rPh sb="4" eb="6">
      <t>ゴウケイ</t>
    </rPh>
    <rPh sb="8" eb="10">
      <t>イチジ</t>
    </rPh>
    <rPh sb="10" eb="12">
      <t>シュウロウ</t>
    </rPh>
    <rPh sb="12" eb="13">
      <t>ノゾ</t>
    </rPh>
    <phoneticPr fontId="7"/>
  </si>
  <si>
    <t>子の氏名</t>
    <rPh sb="0" eb="1">
      <t>コ</t>
    </rPh>
    <rPh sb="2" eb="4">
      <t>シメイ</t>
    </rPh>
    <phoneticPr fontId="7"/>
  </si>
  <si>
    <r>
      <t xml:space="preserve">氏名
</t>
    </r>
    <r>
      <rPr>
        <sz val="8"/>
        <rFont val="ＭＳ Ｐ明朝"/>
        <family val="1"/>
        <charset val="128"/>
      </rPr>
      <t>（住民票記載氏名）</t>
    </r>
    <rPh sb="0" eb="2">
      <t>シメイ</t>
    </rPh>
    <rPh sb="4" eb="7">
      <t>ジュウミンヒョウ</t>
    </rPh>
    <rPh sb="7" eb="9">
      <t>キサイ</t>
    </rPh>
    <rPh sb="9" eb="11">
      <t>シメイ</t>
    </rPh>
    <phoneticPr fontId="1"/>
  </si>
  <si>
    <t>育業中にやむを得ず一時的・臨時的な就労を行った</t>
    <phoneticPr fontId="7"/>
  </si>
  <si>
    <r>
      <t>育業開始</t>
    </r>
    <r>
      <rPr>
        <b/>
        <u/>
        <sz val="11"/>
        <rFont val="ＭＳ Ｐ明朝"/>
        <family val="1"/>
        <charset val="128"/>
      </rPr>
      <t>1か月前</t>
    </r>
    <phoneticPr fontId="7"/>
  </si>
  <si>
    <t>育業開始1か月前と原職復帰３か月後の記載内容に相違がある場合その理由を記入（必須）</t>
    <phoneticPr fontId="7"/>
  </si>
  <si>
    <t>育業開始1か月前</t>
    <rPh sb="0" eb="1">
      <t>イク</t>
    </rPh>
    <rPh sb="1" eb="2">
      <t>ギョウ</t>
    </rPh>
    <rPh sb="2" eb="4">
      <t>カイシ</t>
    </rPh>
    <rPh sb="6" eb="7">
      <t>ゲツ</t>
    </rPh>
    <rPh sb="7" eb="8">
      <t>マエ</t>
    </rPh>
    <phoneticPr fontId="7"/>
  </si>
  <si>
    <r>
      <rPr>
        <sz val="8"/>
        <rFont val="ＭＳ Ｐ明朝"/>
        <family val="1"/>
        <charset val="128"/>
      </rPr>
      <t>※１</t>
    </r>
    <r>
      <rPr>
        <sz val="10"/>
        <rFont val="ＭＳ Ｐ明朝"/>
        <family val="1"/>
        <charset val="128"/>
      </rPr>
      <t xml:space="preserve">　育業開始１か月前と原職復帰３か月後の記載内容に相違がある場合その理由を記入（必須）
</t>
    </r>
    <phoneticPr fontId="7"/>
  </si>
  <si>
    <t>本申請の対象者以外の育児休業、介護休業、産前産後休業、均等法に定める休業、母性健康管理の措置のための休業</t>
    <phoneticPr fontId="7"/>
  </si>
  <si>
    <t>周知した内容がわかる書類の添付</t>
    <rPh sb="0" eb="2">
      <t>シュウチ</t>
    </rPh>
    <rPh sb="4" eb="6">
      <t>ナイヨウ</t>
    </rPh>
    <rPh sb="10" eb="12">
      <t>ショルイ</t>
    </rPh>
    <rPh sb="13" eb="15">
      <t>テンプ</t>
    </rPh>
    <phoneticPr fontId="7"/>
  </si>
  <si>
    <t>増えた</t>
    <phoneticPr fontId="7"/>
  </si>
  <si>
    <t>減った)</t>
    <phoneticPr fontId="7"/>
  </si>
  <si>
    <t>添付しました</t>
    <phoneticPr fontId="7"/>
  </si>
  <si>
    <t>従業員向け周知メール</t>
    <phoneticPr fontId="7"/>
  </si>
  <si>
    <t>体験談発表会・交流会</t>
    <phoneticPr fontId="7"/>
  </si>
  <si>
    <t>社内イントラネット</t>
    <phoneticPr fontId="7"/>
  </si>
  <si>
    <t>企業内研修</t>
    <phoneticPr fontId="7"/>
  </si>
  <si>
    <t>会社のHP</t>
    <phoneticPr fontId="7"/>
  </si>
  <si>
    <t>周知方法</t>
    <rPh sb="2" eb="4">
      <t>ホウホウ</t>
    </rPh>
    <phoneticPr fontId="7"/>
  </si>
  <si>
    <t>その他　（　　　　　　　　　　　　　　　　　　</t>
    <phoneticPr fontId="7"/>
  </si>
  <si>
    <t>　　　　　　　　　　</t>
    <phoneticPr fontId="7"/>
  </si>
  <si>
    <t>ない</t>
    <phoneticPr fontId="7"/>
  </si>
  <si>
    <t>加算④  同僚への応援手当支給</t>
    <rPh sb="0" eb="2">
      <t>カサン</t>
    </rPh>
    <phoneticPr fontId="7"/>
  </si>
  <si>
    <t>～</t>
  </si>
  <si>
    <t>(</t>
  </si>
  <si>
    <t>日)</t>
  </si>
  <si>
    <r>
      <t>（育業開始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2">
      <t>イク</t>
    </rPh>
    <rPh sb="2" eb="3">
      <t>ギョウ</t>
    </rPh>
    <rPh sb="3" eb="5">
      <t>カイシ</t>
    </rPh>
    <rPh sb="7" eb="8">
      <t>ゲツ</t>
    </rPh>
    <rPh sb="8" eb="9">
      <t>マエ</t>
    </rPh>
    <rPh sb="10" eb="12">
      <t>ゲンショク</t>
    </rPh>
    <rPh sb="12" eb="14">
      <t>フッキ</t>
    </rPh>
    <rPh sb="16" eb="17">
      <t>ゲツ</t>
    </rPh>
    <rPh sb="17" eb="18">
      <t>ゴ</t>
    </rPh>
    <rPh sb="18" eb="20">
      <t>ジテン</t>
    </rPh>
    <rPh sb="21" eb="23">
      <t>ジョウキョウ</t>
    </rPh>
    <phoneticPr fontId="7"/>
  </si>
  <si>
    <t>育児に関わる
時短勤務</t>
    <rPh sb="0" eb="2">
      <t>イクジ</t>
    </rPh>
    <rPh sb="3" eb="4">
      <t>カカ</t>
    </rPh>
    <rPh sb="7" eb="9">
      <t>ジタン</t>
    </rPh>
    <rPh sb="9" eb="11">
      <t>キンム</t>
    </rPh>
    <phoneticPr fontId="7"/>
  </si>
  <si>
    <r>
      <t>職能に関する手当</t>
    </r>
    <r>
      <rPr>
        <vertAlign val="superscript"/>
        <sz val="10"/>
        <rFont val="ＭＳ Ｐ明朝"/>
        <family val="1"/>
        <charset val="128"/>
      </rPr>
      <t xml:space="preserve">*2
</t>
    </r>
    <r>
      <rPr>
        <sz val="8"/>
        <rFont val="ＭＳ Ｐ明朝"/>
        <family val="1"/>
        <charset val="128"/>
      </rPr>
      <t>（ない場合は0円と記入）</t>
    </r>
    <rPh sb="0" eb="2">
      <t>ショクノウ</t>
    </rPh>
    <rPh sb="3" eb="4">
      <t>カン</t>
    </rPh>
    <rPh sb="6" eb="8">
      <t>テアテ</t>
    </rPh>
    <rPh sb="14" eb="16">
      <t>バアイ</t>
    </rPh>
    <rPh sb="18" eb="19">
      <t>エン</t>
    </rPh>
    <rPh sb="20" eb="22">
      <t>キニュウ</t>
    </rPh>
    <phoneticPr fontId="7"/>
  </si>
  <si>
    <r>
      <t>職能に関する手当</t>
    </r>
    <r>
      <rPr>
        <vertAlign val="superscript"/>
        <sz val="10"/>
        <rFont val="ＭＳ Ｐ明朝"/>
        <family val="1"/>
        <charset val="128"/>
      </rPr>
      <t xml:space="preserve">*2
</t>
    </r>
    <r>
      <rPr>
        <sz val="8"/>
        <rFont val="ＭＳ Ｐ明朝"/>
        <family val="1"/>
        <charset val="128"/>
      </rPr>
      <t>（ない場合は0円と記入）</t>
    </r>
    <rPh sb="0" eb="2">
      <t>ショクノウ</t>
    </rPh>
    <rPh sb="3" eb="4">
      <t>カン</t>
    </rPh>
    <rPh sb="6" eb="8">
      <t>テアテ</t>
    </rPh>
    <phoneticPr fontId="7"/>
  </si>
  <si>
    <r>
      <t>エ 自社の労働者へ育児休業・産後パパ育休</t>
    </r>
    <r>
      <rPr>
        <b/>
        <sz val="11"/>
        <rFont val="ＭＳ Ｐゴシック"/>
        <family val="3"/>
        <charset val="128"/>
      </rPr>
      <t>制度と育児休業取得促進
　　に関する方針の周知</t>
    </r>
    <rPh sb="2" eb="4">
      <t>ジシャ</t>
    </rPh>
    <rPh sb="5" eb="8">
      <t>ロウドウシャ</t>
    </rPh>
    <rPh sb="9" eb="11">
      <t>イクジ</t>
    </rPh>
    <rPh sb="11" eb="13">
      <t>キュウギョウ</t>
    </rPh>
    <rPh sb="14" eb="16">
      <t>サンゴ</t>
    </rPh>
    <rPh sb="18" eb="20">
      <t>イクキュウ</t>
    </rPh>
    <rPh sb="20" eb="22">
      <t>セイド</t>
    </rPh>
    <rPh sb="23" eb="25">
      <t>イクジ</t>
    </rPh>
    <rPh sb="25" eb="27">
      <t>キュウギョウ</t>
    </rPh>
    <rPh sb="27" eb="29">
      <t>シュトク</t>
    </rPh>
    <rPh sb="29" eb="31">
      <t>ソクシン</t>
    </rPh>
    <phoneticPr fontId="7"/>
  </si>
  <si>
    <t>加算額</t>
  </si>
  <si>
    <t>全ての支給対象者について、所属記載部分にマーカーを引く</t>
    <rPh sb="0" eb="1">
      <t>スベ</t>
    </rPh>
    <rPh sb="3" eb="5">
      <t>シキュウ</t>
    </rPh>
    <rPh sb="5" eb="8">
      <t>タイショウシャ</t>
    </rPh>
    <rPh sb="13" eb="15">
      <t>ショゾク</t>
    </rPh>
    <rPh sb="15" eb="17">
      <t>キサイ</t>
    </rPh>
    <rPh sb="17" eb="19">
      <t>ブブン</t>
    </rPh>
    <rPh sb="25" eb="26">
      <t>ヒ</t>
    </rPh>
    <phoneticPr fontId="7"/>
  </si>
  <si>
    <r>
      <t xml:space="preserve">所属
</t>
    </r>
    <r>
      <rPr>
        <sz val="9"/>
        <rFont val="ＭＳ Ｐゴシック"/>
        <family val="3"/>
        <charset val="128"/>
        <scheme val="minor"/>
      </rPr>
      <t>(最小単位まで漏れなく記載)</t>
    </r>
    <rPh sb="0" eb="2">
      <t>ショゾク</t>
    </rPh>
    <rPh sb="4" eb="6">
      <t>サイショウ</t>
    </rPh>
    <rPh sb="6" eb="8">
      <t>タンイ</t>
    </rPh>
    <rPh sb="10" eb="11">
      <t>モ</t>
    </rPh>
    <rPh sb="14" eb="16">
      <t>キサイ</t>
    </rPh>
    <phoneticPr fontId="7"/>
  </si>
  <si>
    <t xml:space="preserve"> 正社員</t>
    <rPh sb="1" eb="4">
      <t>セイシャイン</t>
    </rPh>
    <phoneticPr fontId="7"/>
  </si>
  <si>
    <t xml:space="preserve"> パート・アルバイト</t>
    <phoneticPr fontId="7"/>
  </si>
  <si>
    <t xml:space="preserve"> その他（</t>
    <phoneticPr fontId="7"/>
  </si>
  <si>
    <r>
      <rPr>
        <sz val="8"/>
        <rFont val="ＭＳ Ｐ明朝"/>
        <family val="1"/>
        <charset val="128"/>
      </rPr>
      <t>*2　　</t>
    </r>
    <r>
      <rPr>
        <sz val="10"/>
        <rFont val="ＭＳ Ｐ明朝"/>
        <family val="1"/>
        <charset val="128"/>
      </rPr>
      <t>賃金台帳の「役職手当、職務手当、資格手当」等に該当する、責任の重さや職務の難易度に対して支払われる手当　　　
　 　（企業毎に名称は異なる。該当する手当について、複数ある場合はその合計金額を記入</t>
    </r>
    <rPh sb="4" eb="6">
      <t>チンギン</t>
    </rPh>
    <rPh sb="6" eb="8">
      <t>ダイチョウ</t>
    </rPh>
    <rPh sb="10" eb="12">
      <t>ヤクショク</t>
    </rPh>
    <rPh sb="12" eb="14">
      <t>テアテ</t>
    </rPh>
    <rPh sb="15" eb="17">
      <t>ショクム</t>
    </rPh>
    <rPh sb="17" eb="19">
      <t>テアテ</t>
    </rPh>
    <rPh sb="20" eb="22">
      <t>シカク</t>
    </rPh>
    <rPh sb="22" eb="24">
      <t>テアテ</t>
    </rPh>
    <rPh sb="25" eb="26">
      <t>トウ</t>
    </rPh>
    <rPh sb="27" eb="29">
      <t>ガイトウ</t>
    </rPh>
    <rPh sb="32" eb="34">
      <t>セキニン</t>
    </rPh>
    <rPh sb="35" eb="36">
      <t>オモ</t>
    </rPh>
    <rPh sb="38" eb="40">
      <t>ショクム</t>
    </rPh>
    <rPh sb="41" eb="44">
      <t>ナンイド</t>
    </rPh>
    <rPh sb="45" eb="46">
      <t>タイ</t>
    </rPh>
    <rPh sb="48" eb="50">
      <t>シハラ</t>
    </rPh>
    <rPh sb="99" eb="101">
      <t>キニュウ</t>
    </rPh>
    <phoneticPr fontId="7"/>
  </si>
  <si>
    <t>作成年月日 （令和6年4月1日以降の日付）</t>
    <rPh sb="0" eb="2">
      <t>サクセイ</t>
    </rPh>
    <rPh sb="2" eb="5">
      <t>ネンガッピ</t>
    </rPh>
    <rPh sb="18" eb="20">
      <t>ヒヅケ</t>
    </rPh>
    <phoneticPr fontId="7"/>
  </si>
  <si>
    <r>
      <t xml:space="preserve">上記従業員住所
</t>
    </r>
    <r>
      <rPr>
        <sz val="8"/>
        <rFont val="ＭＳ Ｐ明朝"/>
        <family val="1"/>
        <charset val="128"/>
      </rPr>
      <t xml:space="preserve">    （住民票記載住所）</t>
    </r>
    <phoneticPr fontId="7"/>
  </si>
  <si>
    <r>
      <t>同僚への応援評価制度を</t>
    </r>
    <r>
      <rPr>
        <u/>
        <sz val="10"/>
        <rFont val="ＭＳ Ｐゴシック"/>
        <family val="3"/>
        <charset val="128"/>
        <scheme val="minor"/>
      </rPr>
      <t>令和4年4月1日以降</t>
    </r>
    <r>
      <rPr>
        <sz val="10"/>
        <rFont val="ＭＳ Ｐゴシック"/>
        <family val="2"/>
        <scheme val="minor"/>
      </rPr>
      <t>に運用した実績がありますか。</t>
    </r>
    <rPh sb="0" eb="2">
      <t>ドウリョウ</t>
    </rPh>
    <rPh sb="4" eb="6">
      <t>オウエン</t>
    </rPh>
    <rPh sb="6" eb="8">
      <t>ヒョウカ</t>
    </rPh>
    <rPh sb="8" eb="10">
      <t>セイド</t>
    </rPh>
    <rPh sb="11" eb="13">
      <t>レイワ</t>
    </rPh>
    <rPh sb="14" eb="15">
      <t>ネン</t>
    </rPh>
    <rPh sb="16" eb="17">
      <t>ガツ</t>
    </rPh>
    <rPh sb="18" eb="19">
      <t>ニチ</t>
    </rPh>
    <rPh sb="19" eb="21">
      <t>イコウ</t>
    </rPh>
    <rPh sb="22" eb="24">
      <t>ウンヨウ</t>
    </rPh>
    <rPh sb="26" eb="28">
      <t>ジッセキ</t>
    </rPh>
    <phoneticPr fontId="7"/>
  </si>
  <si>
    <r>
      <t xml:space="preserve">氏名
</t>
    </r>
    <r>
      <rPr>
        <sz val="9"/>
        <rFont val="ＭＳ Ｐゴシック"/>
        <family val="3"/>
        <charset val="128"/>
        <scheme val="minor"/>
      </rPr>
      <t>(奨励金申請に係る従業員と同一)</t>
    </r>
    <rPh sb="0" eb="2">
      <t>シメイ</t>
    </rPh>
    <rPh sb="4" eb="7">
      <t>ショウレイキン</t>
    </rPh>
    <rPh sb="7" eb="9">
      <t>シンセイ</t>
    </rPh>
    <rPh sb="10" eb="11">
      <t>カカ</t>
    </rPh>
    <rPh sb="12" eb="15">
      <t>ジュウギョウイン</t>
    </rPh>
    <rPh sb="16" eb="18">
      <t>ドウイツ</t>
    </rPh>
    <phoneticPr fontId="7"/>
  </si>
  <si>
    <t xml:space="preserve"> その他 (</t>
    <rPh sb="3" eb="4">
      <t>ホカ</t>
    </rPh>
    <phoneticPr fontId="7"/>
  </si>
  <si>
    <r>
      <t xml:space="preserve">合計支給額
</t>
    </r>
    <r>
      <rPr>
        <sz val="9"/>
        <rFont val="ＭＳ Ｐゴシック"/>
        <family val="3"/>
        <charset val="128"/>
        <scheme val="minor"/>
      </rPr>
      <t>（手当を合計20万円以上支給した場合が対象</t>
    </r>
    <r>
      <rPr>
        <sz val="11"/>
        <color rgb="FFFF0000"/>
        <rFont val="ＭＳ Ｐゴシック"/>
        <family val="3"/>
        <charset val="128"/>
        <scheme val="minor"/>
      </rPr>
      <t>）</t>
    </r>
    <rPh sb="0" eb="2">
      <t>ゴウケイ</t>
    </rPh>
    <rPh sb="2" eb="4">
      <t>シキュウ</t>
    </rPh>
    <rPh sb="4" eb="5">
      <t>ガク</t>
    </rPh>
    <rPh sb="7" eb="9">
      <t>テアテ</t>
    </rPh>
    <rPh sb="10" eb="12">
      <t>ゴウケイ</t>
    </rPh>
    <rPh sb="14" eb="15">
      <t>マン</t>
    </rPh>
    <rPh sb="15" eb="16">
      <t>エン</t>
    </rPh>
    <rPh sb="16" eb="18">
      <t>イジョウ</t>
    </rPh>
    <rPh sb="18" eb="20">
      <t>シキュウ</t>
    </rPh>
    <rPh sb="22" eb="24">
      <t>バアイ</t>
    </rPh>
    <rPh sb="25" eb="27">
      <t>タイショウ</t>
    </rPh>
    <phoneticPr fontId="7"/>
  </si>
  <si>
    <r>
      <t xml:space="preserve">育業期間
</t>
    </r>
    <r>
      <rPr>
        <sz val="9"/>
        <rFont val="ＭＳ Ｐゴシック"/>
        <family val="3"/>
        <charset val="128"/>
        <scheme val="minor"/>
      </rPr>
      <t>（合計30日以上の場合のみ対象）</t>
    </r>
    <rPh sb="0" eb="1">
      <t>イク</t>
    </rPh>
    <rPh sb="1" eb="2">
      <t>ギョウ</t>
    </rPh>
    <rPh sb="2" eb="4">
      <t>キカン</t>
    </rPh>
    <rPh sb="6" eb="8">
      <t>ゴウケイ</t>
    </rPh>
    <rPh sb="10" eb="11">
      <t>ヒ</t>
    </rPh>
    <rPh sb="11" eb="13">
      <t>イジョウ</t>
    </rPh>
    <rPh sb="14" eb="16">
      <t>バアイ</t>
    </rPh>
    <rPh sb="18" eb="20">
      <t>タイショウ</t>
    </rPh>
    <phoneticPr fontId="7"/>
  </si>
  <si>
    <t>様式第1号（第8条関係）</t>
    <rPh sb="0" eb="2">
      <t>ヨウシキ</t>
    </rPh>
    <rPh sb="2" eb="3">
      <t>ダイ</t>
    </rPh>
    <rPh sb="4" eb="5">
      <t>ゴウ</t>
    </rPh>
    <rPh sb="6" eb="7">
      <t>ダイ</t>
    </rPh>
    <rPh sb="8" eb="9">
      <t>ジョウ</t>
    </rPh>
    <rPh sb="9" eb="11">
      <t>カンケイ</t>
    </rPh>
    <phoneticPr fontId="7"/>
  </si>
  <si>
    <t>※加算となる取組の有無</t>
    <rPh sb="1" eb="3">
      <t>カサン</t>
    </rPh>
    <rPh sb="6" eb="8">
      <t>トリク</t>
    </rPh>
    <rPh sb="9" eb="11">
      <t>ウム</t>
    </rPh>
    <phoneticPr fontId="7"/>
  </si>
  <si>
    <t>加算となる取組　(項目１つごとに２０万円の加算)</t>
    <rPh sb="0" eb="2">
      <t>ｶｻﾝ</t>
    </rPh>
    <rPh sb="5" eb="7">
      <t>ﾄﾘｸﾐ</t>
    </rPh>
    <phoneticPr fontId="7" type="halfwidthKatakana"/>
  </si>
  <si>
    <t>４ 対象従業員の育業状況</t>
    <rPh sb="2" eb="4">
      <t>タイショウ</t>
    </rPh>
    <rPh sb="4" eb="7">
      <t>ジュウギョウイン</t>
    </rPh>
    <rPh sb="8" eb="9">
      <t>イク</t>
    </rPh>
    <rPh sb="9" eb="10">
      <t>ギョウ</t>
    </rPh>
    <rPh sb="10" eb="12">
      <t>ジョウキョウ</t>
    </rPh>
    <phoneticPr fontId="7"/>
  </si>
  <si>
    <t xml:space="preserve"> 対象従業員の育業中における就労状況</t>
    <phoneticPr fontId="7"/>
  </si>
  <si>
    <t>対象従業員の就労状況</t>
    <rPh sb="0" eb="2">
      <t>タイショウ</t>
    </rPh>
    <rPh sb="2" eb="5">
      <t>ジュウギョウイン</t>
    </rPh>
    <rPh sb="6" eb="8">
      <t>シュウロウ</t>
    </rPh>
    <rPh sb="8" eb="10">
      <t>ジョウキョウ</t>
    </rPh>
    <phoneticPr fontId="7"/>
  </si>
  <si>
    <t>対象従業員の雇用状況</t>
    <phoneticPr fontId="7"/>
  </si>
  <si>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7"/>
  </si>
  <si>
    <t>6</t>
    <phoneticPr fontId="7"/>
  </si>
  <si>
    <t>8</t>
    <phoneticPr fontId="7"/>
  </si>
  <si>
    <t>育業期間
(令和4年4月1日以降の合計15日以上の育業が対象）</t>
    <rPh sb="0" eb="2">
      <t>イクギョウ</t>
    </rPh>
    <rPh sb="2" eb="4">
      <t>キカン</t>
    </rPh>
    <rPh sb="7" eb="9">
      <t>レイワ</t>
    </rPh>
    <rPh sb="10" eb="11">
      <t>ネン</t>
    </rPh>
    <rPh sb="12" eb="13">
      <t>ツキ</t>
    </rPh>
    <rPh sb="14" eb="15">
      <t>ヒ</t>
    </rPh>
    <rPh sb="15" eb="17">
      <t>イコウ</t>
    </rPh>
    <rPh sb="18" eb="20">
      <t>ゴウケイ</t>
    </rPh>
    <rPh sb="22" eb="23">
      <t>ニチ</t>
    </rPh>
    <rPh sb="23" eb="25">
      <t>イジョウ</t>
    </rPh>
    <rPh sb="26" eb="27">
      <t>イク</t>
    </rPh>
    <rPh sb="27" eb="28">
      <t>ギョウ</t>
    </rPh>
    <rPh sb="29" eb="31">
      <t>タイショウ</t>
    </rPh>
    <phoneticPr fontId="7"/>
  </si>
  <si>
    <t>ある</t>
    <phoneticPr fontId="7"/>
  </si>
  <si>
    <t>加算③  同僚への応援評価制度の導入と表彰制度の整備</t>
    <rPh sb="0" eb="2">
      <t>カサン</t>
    </rPh>
    <rPh sb="24" eb="26">
      <t>セイビ</t>
    </rPh>
    <phoneticPr fontId="7"/>
  </si>
  <si>
    <t>応援評価制度を導入したことで、社内のパパ育業を取り巻く環境に変化はありましたか。（◆）</t>
    <rPh sb="0" eb="2">
      <t>オウエン</t>
    </rPh>
    <rPh sb="2" eb="4">
      <t>ヒョウカ</t>
    </rPh>
    <rPh sb="4" eb="6">
      <t>セイド</t>
    </rPh>
    <rPh sb="7" eb="9">
      <t>ドウニュウ</t>
    </rPh>
    <rPh sb="15" eb="17">
      <t>シャナイ</t>
    </rPh>
    <rPh sb="20" eb="21">
      <t>イク</t>
    </rPh>
    <rPh sb="21" eb="22">
      <t>ギョウ</t>
    </rPh>
    <rPh sb="23" eb="24">
      <t>ト</t>
    </rPh>
    <rPh sb="25" eb="26">
      <t>マ</t>
    </rPh>
    <rPh sb="27" eb="29">
      <t>カンキョウ</t>
    </rPh>
    <rPh sb="30" eb="32">
      <t>ヘンカ</t>
    </rPh>
    <phoneticPr fontId="7"/>
  </si>
  <si>
    <t>同僚への表彰制度の整備について</t>
    <rPh sb="0" eb="2">
      <t>ドウリョウ</t>
    </rPh>
    <rPh sb="4" eb="6">
      <t>ヒョウショウ</t>
    </rPh>
    <rPh sb="6" eb="8">
      <t>セイド</t>
    </rPh>
    <rPh sb="9" eb="11">
      <t>セイビ</t>
    </rPh>
    <phoneticPr fontId="7"/>
  </si>
  <si>
    <r>
      <t>整備年月日
（</t>
    </r>
    <r>
      <rPr>
        <u/>
        <sz val="10"/>
        <rFont val="ＭＳ Ｐゴシック"/>
        <family val="3"/>
        <charset val="128"/>
        <scheme val="minor"/>
      </rPr>
      <t>令和6年4月1日以降</t>
    </r>
    <r>
      <rPr>
        <sz val="10"/>
        <rFont val="ＭＳ Ｐゴシック"/>
        <family val="3"/>
        <charset val="128"/>
        <scheme val="minor"/>
      </rPr>
      <t>の就業規則届出日または社内周知日であること）</t>
    </r>
    <rPh sb="0" eb="2">
      <t>セイビ</t>
    </rPh>
    <rPh sb="2" eb="5">
      <t>ネンガッピ</t>
    </rPh>
    <rPh sb="7" eb="9">
      <t>レイワ</t>
    </rPh>
    <rPh sb="10" eb="11">
      <t>ネン</t>
    </rPh>
    <rPh sb="12" eb="13">
      <t>ツキ</t>
    </rPh>
    <rPh sb="14" eb="15">
      <t>ヒ</t>
    </rPh>
    <rPh sb="15" eb="17">
      <t>イコウ</t>
    </rPh>
    <rPh sb="18" eb="20">
      <t>シュウギョウ</t>
    </rPh>
    <rPh sb="20" eb="22">
      <t>キソク</t>
    </rPh>
    <rPh sb="22" eb="24">
      <t>トドケデ</t>
    </rPh>
    <rPh sb="24" eb="25">
      <t>ビ</t>
    </rPh>
    <rPh sb="28" eb="30">
      <t>シャナイ</t>
    </rPh>
    <rPh sb="30" eb="32">
      <t>シュウチ</t>
    </rPh>
    <rPh sb="32" eb="33">
      <t>ビ</t>
    </rPh>
    <phoneticPr fontId="7"/>
  </si>
  <si>
    <r>
      <t xml:space="preserve">支給対象となる同僚の賃金台帳または給与明細等の添付（支給対象となる人数・期間分）
</t>
    </r>
    <r>
      <rPr>
        <sz val="9"/>
        <rFont val="ＭＳ Ｐゴシック"/>
        <family val="3"/>
        <charset val="128"/>
        <scheme val="minor"/>
      </rPr>
      <t>※合計金額が20万円を超える場合は、20万円に達するところまでの提出で可</t>
    </r>
    <rPh sb="0" eb="2">
      <t>シキュウ</t>
    </rPh>
    <rPh sb="2" eb="4">
      <t>タイショウ</t>
    </rPh>
    <rPh sb="7" eb="9">
      <t>ドウリョウ</t>
    </rPh>
    <rPh sb="10" eb="12">
      <t>チンギン</t>
    </rPh>
    <rPh sb="12" eb="14">
      <t>ダイチョウ</t>
    </rPh>
    <rPh sb="17" eb="19">
      <t>キュウヨ</t>
    </rPh>
    <rPh sb="19" eb="21">
      <t>メイサイ</t>
    </rPh>
    <rPh sb="21" eb="22">
      <t>トウ</t>
    </rPh>
    <rPh sb="23" eb="25">
      <t>テンプ</t>
    </rPh>
    <rPh sb="26" eb="28">
      <t>シキュウ</t>
    </rPh>
    <rPh sb="28" eb="30">
      <t>タイショウ</t>
    </rPh>
    <rPh sb="33" eb="35">
      <t>ニンズウ</t>
    </rPh>
    <rPh sb="36" eb="38">
      <t>キカン</t>
    </rPh>
    <rPh sb="38" eb="39">
      <t>ブン</t>
    </rPh>
    <phoneticPr fontId="7"/>
  </si>
  <si>
    <t>　　奨励金支給要綱第8条の規定に基づき、下記の通り申請します。</t>
    <phoneticPr fontId="7"/>
  </si>
  <si>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7"/>
  </si>
  <si>
    <t>日）</t>
    <phoneticPr fontId="7"/>
  </si>
  <si>
    <t>日)</t>
    <phoneticPr fontId="7"/>
  </si>
  <si>
    <t xml:space="preserve"> (</t>
    <phoneticPr fontId="7"/>
  </si>
  <si>
    <t>③ 同僚への応援評価制度の導入と表彰制度の整備</t>
    <phoneticPr fontId="12"/>
  </si>
  <si>
    <t>社内報</t>
    <rPh sb="1" eb="2">
      <t>ウチ</t>
    </rPh>
    <phoneticPr fontId="7"/>
  </si>
  <si>
    <t>対象従業員について</t>
    <rPh sb="0" eb="5">
      <t>タイショウジュウギョウイン</t>
    </rPh>
    <phoneticPr fontId="7"/>
  </si>
  <si>
    <t>対象従業員が実際に業務を行っている職場（飯田橋店、新宿教室など。出向先や派遣先なども含む。）</t>
    <rPh sb="0" eb="2">
      <t>タイショウ</t>
    </rPh>
    <phoneticPr fontId="7"/>
  </si>
  <si>
    <t>対象従業員が所属している事業所（東京本社、上野事業所など。）
勤務先と所属事業所が同一の場合はチェックをすること</t>
    <rPh sb="0" eb="2">
      <t>タイショウ</t>
    </rPh>
    <phoneticPr fontId="7"/>
  </si>
  <si>
    <t>育業した男性管理職について</t>
    <rPh sb="0" eb="1">
      <t>イク</t>
    </rPh>
    <rPh sb="1" eb="2">
      <t>ギョウ</t>
    </rPh>
    <rPh sb="4" eb="6">
      <t>ダンセイ</t>
    </rPh>
    <rPh sb="6" eb="8">
      <t>カンリ</t>
    </rPh>
    <rPh sb="8" eb="9">
      <t>ショク</t>
    </rPh>
    <phoneticPr fontId="7"/>
  </si>
  <si>
    <t>男性管理職の育業による社内の変化について</t>
    <rPh sb="0" eb="2">
      <t>ダンセイ</t>
    </rPh>
    <rPh sb="2" eb="4">
      <t>カンリ</t>
    </rPh>
    <rPh sb="4" eb="5">
      <t>ショク</t>
    </rPh>
    <rPh sb="6" eb="7">
      <t>イク</t>
    </rPh>
    <rPh sb="7" eb="8">
      <t>ギョウ</t>
    </rPh>
    <rPh sb="11" eb="13">
      <t>シャナイ</t>
    </rPh>
    <rPh sb="14" eb="16">
      <t>ヘンカ</t>
    </rPh>
    <phoneticPr fontId="7"/>
  </si>
  <si>
    <r>
      <t xml:space="preserve">全ての支給対象者について、支払われた応援手当*記載部分にマーカーを引く
</t>
    </r>
    <r>
      <rPr>
        <sz val="9"/>
        <rFont val="ＭＳ Ｐゴシック"/>
        <family val="3"/>
        <charset val="128"/>
        <scheme val="minor"/>
      </rPr>
      <t>*対象従業員の業務の代替にかかる職務内容の評価として支払うものをいい、名称は問いません。
（例：職場応援手当、業務代替手当、特別業務手当 等）</t>
    </r>
    <rPh sb="0" eb="1">
      <t>スベ</t>
    </rPh>
    <rPh sb="3" eb="5">
      <t>シキュウ</t>
    </rPh>
    <rPh sb="5" eb="8">
      <t>タイショウシャ</t>
    </rPh>
    <rPh sb="13" eb="15">
      <t>シハラ</t>
    </rPh>
    <rPh sb="18" eb="20">
      <t>オウエン</t>
    </rPh>
    <rPh sb="20" eb="22">
      <t>テアテ</t>
    </rPh>
    <rPh sb="23" eb="25">
      <t>キサイ</t>
    </rPh>
    <rPh sb="25" eb="27">
      <t>ブブン</t>
    </rPh>
    <rPh sb="33" eb="34">
      <t>ヒ</t>
    </rPh>
    <rPh sb="38" eb="40">
      <t>タイショウ</t>
    </rPh>
    <rPh sb="40" eb="43">
      <t>ジュウギョウイン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</si>
</sst>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
    <numFmt numFmtId="177" formatCode="0_);[Red]\(0\)"/>
    <numFmt numFmtId="178" formatCode="[$-411]ge\.m\.d;@"/>
  </numFmts>
  <fonts count="76">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0"/>
      <color theme="1"/>
      <name val="ＭＳ Ｐゴシック"/>
      <family val="3"/>
      <charset val="128"/>
      <scheme val="minor"/>
    </font>
    <font>
      <sz val="10"/>
      <color theme="1"/>
      <name val="ＭＳ Ｐゴシック"/>
      <family val="2"/>
      <scheme val="minor"/>
    </font>
    <font>
      <sz val="9"/>
      <color theme="1"/>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9"/>
      <color rgb="FF000000"/>
      <name val="Meiryo UI"/>
      <family val="3"/>
      <charset val="128"/>
    </font>
    <font>
      <b/>
      <sz val="11"/>
      <color rgb="FFFF0000"/>
      <name val="ＭＳ Ｐゴシック"/>
      <family val="3"/>
      <charset val="128"/>
      <scheme val="minor"/>
    </font>
    <font>
      <sz val="11"/>
      <color theme="1"/>
      <name val="ＭＳ Ｐ明朝"/>
      <family val="1"/>
      <charset val="128"/>
    </font>
    <font>
      <sz val="10"/>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4"/>
      <color theme="1"/>
      <name val="ＭＳ Ｐ明朝"/>
      <family val="1"/>
      <charset val="128"/>
    </font>
    <font>
      <sz val="8"/>
      <color theme="1"/>
      <name val="ＭＳ Ｐ明朝"/>
      <family val="1"/>
      <charset val="128"/>
    </font>
    <font>
      <sz val="11"/>
      <color rgb="FFFF0000"/>
      <name val="ＭＳ Ｐ明朝"/>
      <family val="1"/>
      <charset val="128"/>
    </font>
    <font>
      <sz val="12"/>
      <color theme="1"/>
      <name val="ＭＳ Ｐ明朝"/>
      <family val="1"/>
      <charset val="128"/>
    </font>
    <font>
      <u/>
      <sz val="9"/>
      <color indexed="81"/>
      <name val="ＭＳ Ｐゴシック"/>
      <family val="3"/>
      <charset val="128"/>
    </font>
    <font>
      <sz val="12"/>
      <name val="ＭＳ Ｐ明朝"/>
      <family val="1"/>
      <charset val="128"/>
    </font>
    <font>
      <sz val="13"/>
      <color theme="1"/>
      <name val="ＭＳ Ｐ明朝"/>
      <family val="1"/>
      <charset val="128"/>
    </font>
    <font>
      <sz val="13"/>
      <name val="ＭＳ Ｐ明朝"/>
      <family val="1"/>
      <charset val="128"/>
    </font>
    <font>
      <sz val="11"/>
      <color theme="1"/>
      <name val="ＭＳ Ｐゴシック"/>
      <family val="2"/>
      <scheme val="minor"/>
    </font>
    <font>
      <sz val="20"/>
      <color theme="1"/>
      <name val="ＭＳ Ｐ明朝"/>
      <family val="1"/>
      <charset val="128"/>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sz val="11"/>
      <name val="ＭＳ Ｐゴシック"/>
      <family val="2"/>
      <scheme val="minor"/>
    </font>
    <font>
      <b/>
      <sz val="10"/>
      <name val="ＭＳ Ｐ明朝"/>
      <family val="1"/>
      <charset val="128"/>
    </font>
    <font>
      <b/>
      <u/>
      <sz val="11"/>
      <name val="ＭＳ Ｐ明朝"/>
      <family val="1"/>
      <charset val="128"/>
    </font>
    <font>
      <vertAlign val="subscript"/>
      <sz val="11"/>
      <name val="ＭＳ Ｐ明朝"/>
      <family val="1"/>
      <charset val="128"/>
    </font>
    <font>
      <sz val="16"/>
      <name val="ＭＳ Ｐ明朝"/>
      <family val="1"/>
      <charset val="128"/>
    </font>
    <font>
      <u/>
      <sz val="8"/>
      <name val="ＭＳ Ｐ明朝"/>
      <family val="1"/>
      <charset val="128"/>
    </font>
    <font>
      <vertAlign val="subscript"/>
      <sz val="10"/>
      <name val="ＭＳ Ｐ明朝"/>
      <family val="1"/>
      <charset val="128"/>
    </font>
    <font>
      <vertAlign val="superscript"/>
      <sz val="10"/>
      <name val="ＭＳ Ｐ明朝"/>
      <family val="1"/>
      <charset val="128"/>
    </font>
    <font>
      <sz val="18"/>
      <name val="ＭＳ Ｐ明朝"/>
      <family val="1"/>
      <charset val="128"/>
    </font>
    <font>
      <b/>
      <sz val="11"/>
      <color rgb="FFFF0000"/>
      <name val="ＭＳ Ｐ明朝"/>
      <family val="1"/>
      <charset val="128"/>
    </font>
    <font>
      <sz val="11"/>
      <name val="ＭＳ Ｐゴシック"/>
      <family val="2"/>
      <charset val="128"/>
      <scheme val="minor"/>
    </font>
    <font>
      <sz val="13"/>
      <name val="ＭＳ Ｐゴシック"/>
      <family val="2"/>
      <charset val="128"/>
      <scheme val="minor"/>
    </font>
    <font>
      <sz val="11"/>
      <color rgb="FFFF0000"/>
      <name val="ＭＳ Ｐゴシック"/>
      <family val="3"/>
      <charset val="128"/>
      <scheme val="minor"/>
    </font>
    <font>
      <b/>
      <sz val="22"/>
      <color theme="1"/>
      <name val="ＭＳ Ｐ明朝"/>
      <family val="1"/>
      <charset val="128"/>
    </font>
    <font>
      <sz val="10"/>
      <name val="ＭＳ Ｐゴシック"/>
      <family val="3"/>
      <charset val="128"/>
      <scheme val="minor"/>
    </font>
    <font>
      <sz val="14"/>
      <name val="ＭＳ Ｐゴシック"/>
      <family val="2"/>
      <scheme val="minor"/>
    </font>
    <font>
      <u/>
      <sz val="11"/>
      <name val="ＭＳ Ｐゴシック"/>
      <family val="2"/>
      <scheme val="minor"/>
    </font>
    <font>
      <sz val="10"/>
      <name val="ＭＳ Ｐゴシック"/>
      <family val="2"/>
      <scheme val="minor"/>
    </font>
    <font>
      <u/>
      <sz val="10"/>
      <name val="ＭＳ Ｐゴシック"/>
      <family val="3"/>
      <charset val="128"/>
      <scheme val="minor"/>
    </font>
    <font>
      <sz val="9"/>
      <name val="ＭＳ Ｐゴシック"/>
      <family val="3"/>
      <charset val="128"/>
      <scheme val="minor"/>
    </font>
    <font>
      <sz val="11"/>
      <name val="ＭＳ Ｐゴシック"/>
      <family val="3"/>
      <charset val="128"/>
    </font>
    <font>
      <sz val="10"/>
      <name val="Segoe UI Symbol"/>
      <family val="2"/>
    </font>
    <font>
      <sz val="9"/>
      <name val="ＭＳ Ｐゴシック"/>
      <family val="2"/>
      <scheme val="minor"/>
    </font>
    <font>
      <b/>
      <sz val="11"/>
      <name val="ＭＳ Ｐゴシック"/>
      <family val="2"/>
      <charset val="128"/>
    </font>
    <font>
      <sz val="14"/>
      <color theme="1"/>
      <name val="ＭＳ Ｐゴシック"/>
      <family val="3"/>
      <charset val="128"/>
      <scheme val="minor"/>
    </font>
    <font>
      <sz val="11"/>
      <color rgb="FF000000"/>
      <name val="ＭＳ 明朝"/>
      <family val="1"/>
      <charset val="128"/>
    </font>
    <font>
      <sz val="11"/>
      <color theme="0" tint="-0.14999847407452621"/>
      <name val="ＭＳ Ｐ明朝"/>
      <family val="1"/>
      <charset val="128"/>
    </font>
    <font>
      <b/>
      <sz val="11"/>
      <name val="ＭＳ Ｐゴシック"/>
      <family val="3"/>
      <charset val="128"/>
    </font>
    <font>
      <b/>
      <sz val="10"/>
      <color rgb="FFFF0000"/>
      <name val="ＭＳ Ｐ明朝"/>
      <family val="1"/>
      <charset val="128"/>
    </font>
    <font>
      <sz val="14"/>
      <name val="ＭＳ Ｐゴシック"/>
      <family val="3"/>
      <charset val="128"/>
      <scheme val="minor"/>
    </font>
    <font>
      <sz val="14"/>
      <name val="ＭＳ Ｐゴシック"/>
      <family val="2"/>
      <charset val="128"/>
    </font>
    <font>
      <b/>
      <sz val="9"/>
      <name val="ＭＳ Ｐ明朝"/>
      <family val="1"/>
      <charset val="128"/>
    </font>
    <font>
      <sz val="9"/>
      <color theme="0" tint="-0.14999847407452621"/>
      <name val="ＭＳ Ｐ明朝"/>
      <family val="1"/>
      <charset val="128"/>
    </font>
    <font>
      <sz val="8"/>
      <color theme="0" tint="-0.14999847407452621"/>
      <name val="ＭＳ Ｐ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CC"/>
        <bgColor rgb="FFFFFF99"/>
      </patternFill>
    </fill>
    <fill>
      <patternFill patternType="lightDown">
        <fgColor theme="0" tint="-0.24994659260841701"/>
        <bgColor indexed="65"/>
      </patternFill>
    </fill>
    <fill>
      <patternFill patternType="solid">
        <fgColor rgb="FFDAEEF3"/>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medium">
        <color indexed="64"/>
      </top>
      <bottom/>
      <diagonal/>
    </border>
    <border>
      <left style="hair">
        <color indexed="64"/>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right style="medium">
        <color indexed="64"/>
      </right>
      <top style="hair">
        <color indexed="64"/>
      </top>
      <bottom/>
      <diagonal/>
    </border>
    <border>
      <left style="medium">
        <color indexed="64"/>
      </left>
      <right/>
      <top/>
      <bottom/>
      <diagonal/>
    </border>
    <border>
      <left/>
      <right style="medium">
        <color indexed="64"/>
      </right>
      <top/>
      <bottom/>
      <diagonal/>
    </border>
    <border>
      <left style="dashed">
        <color theme="1"/>
      </left>
      <right/>
      <top style="dashed">
        <color theme="1"/>
      </top>
      <bottom/>
      <diagonal/>
    </border>
    <border>
      <left/>
      <right/>
      <top style="dashed">
        <color theme="1"/>
      </top>
      <bottom/>
      <diagonal/>
    </border>
    <border>
      <left/>
      <right style="dashed">
        <color theme="1"/>
      </right>
      <top style="dashed">
        <color theme="1"/>
      </top>
      <bottom/>
      <diagonal/>
    </border>
    <border>
      <left style="dashed">
        <color theme="1"/>
      </left>
      <right/>
      <top/>
      <bottom/>
      <diagonal/>
    </border>
    <border>
      <left/>
      <right style="dashed">
        <color theme="1"/>
      </right>
      <top/>
      <bottom/>
      <diagonal/>
    </border>
    <border>
      <left style="dashed">
        <color theme="1"/>
      </left>
      <right/>
      <top/>
      <bottom style="dashed">
        <color theme="1"/>
      </bottom>
      <diagonal/>
    </border>
    <border>
      <left/>
      <right/>
      <top/>
      <bottom style="dashed">
        <color theme="1"/>
      </bottom>
      <diagonal/>
    </border>
    <border>
      <left/>
      <right style="dashed">
        <color theme="1"/>
      </right>
      <top/>
      <bottom style="dashed">
        <color theme="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right style="thin">
        <color indexed="64"/>
      </right>
      <top style="hair">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medium">
        <color indexed="64"/>
      </bottom>
      <diagonal/>
    </border>
    <border>
      <left/>
      <right style="hair">
        <color indexed="64"/>
      </right>
      <top/>
      <bottom style="medium">
        <color indexed="64"/>
      </bottom>
      <diagonal/>
    </border>
  </borders>
  <cellStyleXfs count="9">
    <xf numFmtId="0" fontId="0" fillId="0" borderId="0"/>
    <xf numFmtId="0" fontId="6" fillId="0" borderId="0">
      <alignment vertical="center"/>
    </xf>
    <xf numFmtId="0" fontId="33" fillId="0" borderId="0"/>
    <xf numFmtId="0" fontId="4" fillId="0" borderId="0">
      <alignment vertical="center"/>
    </xf>
    <xf numFmtId="0" fontId="3" fillId="0" borderId="0">
      <alignment vertical="center"/>
    </xf>
    <xf numFmtId="0" fontId="35" fillId="5" borderId="44">
      <alignment horizontal="left" vertical="top"/>
      <protection locked="0"/>
    </xf>
    <xf numFmtId="38" fontId="33" fillId="0" borderId="0" applyFont="0" applyFill="0" applyBorder="0" applyAlignment="0" applyProtection="0">
      <alignment vertical="center"/>
    </xf>
    <xf numFmtId="0" fontId="2" fillId="0" borderId="0">
      <alignment vertical="center"/>
    </xf>
    <xf numFmtId="0" fontId="1" fillId="0" borderId="0">
      <alignment vertical="center"/>
    </xf>
  </cellStyleXfs>
  <cellXfs count="940">
    <xf numFmtId="0" fontId="0" fillId="0" borderId="0" xfId="0"/>
    <xf numFmtId="0" fontId="0" fillId="0" borderId="0" xfId="0" applyAlignment="1">
      <alignment vertical="center"/>
    </xf>
    <xf numFmtId="0" fontId="6" fillId="0" borderId="0" xfId="1">
      <alignment vertical="center"/>
    </xf>
    <xf numFmtId="0" fontId="6" fillId="0" borderId="0" xfId="1" applyAlignment="1"/>
    <xf numFmtId="0" fontId="15" fillId="3" borderId="0" xfId="0" applyFont="1" applyFill="1" applyAlignment="1">
      <alignment vertical="center"/>
    </xf>
    <xf numFmtId="0" fontId="16" fillId="3" borderId="0" xfId="0" applyFont="1" applyFill="1" applyAlignment="1">
      <alignment vertical="center"/>
    </xf>
    <xf numFmtId="0" fontId="17" fillId="3" borderId="0" xfId="0" applyFont="1" applyFill="1" applyAlignment="1">
      <alignment vertical="center"/>
    </xf>
    <xf numFmtId="14" fontId="17" fillId="3" borderId="0" xfId="0" applyNumberFormat="1" applyFont="1" applyFill="1" applyAlignment="1">
      <alignment vertical="center"/>
    </xf>
    <xf numFmtId="0" fontId="17" fillId="3"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20" fillId="0" borderId="0" xfId="0" applyFont="1"/>
    <xf numFmtId="0" fontId="20" fillId="0" borderId="0" xfId="0" applyFont="1" applyAlignment="1">
      <alignment horizontal="center" vertical="center"/>
    </xf>
    <xf numFmtId="0" fontId="20" fillId="0" borderId="0" xfId="0" applyFont="1" applyAlignment="1">
      <alignment vertical="center"/>
    </xf>
    <xf numFmtId="0" fontId="22" fillId="0" borderId="0" xfId="0" applyFont="1"/>
    <xf numFmtId="0" fontId="22" fillId="0" borderId="0" xfId="0" applyFont="1" applyAlignment="1">
      <alignment horizontal="center"/>
    </xf>
    <xf numFmtId="0" fontId="22" fillId="0" borderId="0" xfId="0" applyFont="1" applyAlignment="1">
      <alignment vertical="top"/>
    </xf>
    <xf numFmtId="0" fontId="20" fillId="0" borderId="0" xfId="1" applyFont="1">
      <alignment vertical="center"/>
    </xf>
    <xf numFmtId="0" fontId="20" fillId="0" borderId="0" xfId="1" applyFont="1" applyAlignment="1">
      <alignment horizontal="center" vertical="center"/>
    </xf>
    <xf numFmtId="0" fontId="25" fillId="0" borderId="0" xfId="1" applyFont="1">
      <alignment vertical="center"/>
    </xf>
    <xf numFmtId="0" fontId="25" fillId="0" borderId="0" xfId="1" applyFont="1" applyAlignment="1"/>
    <xf numFmtId="0" fontId="25" fillId="0" borderId="0" xfId="1" applyFont="1" applyAlignment="1">
      <alignment vertical="top"/>
    </xf>
    <xf numFmtId="0" fontId="20" fillId="0" borderId="0" xfId="1" applyFont="1" applyAlignment="1"/>
    <xf numFmtId="0" fontId="20" fillId="0" borderId="2" xfId="1" applyFont="1" applyBorder="1">
      <alignment vertical="center"/>
    </xf>
    <xf numFmtId="0" fontId="20" fillId="0" borderId="2" xfId="1" applyFont="1" applyBorder="1" applyProtection="1">
      <alignment vertical="center"/>
      <protection locked="0"/>
    </xf>
    <xf numFmtId="0" fontId="20" fillId="0" borderId="2" xfId="1" applyFont="1" applyBorder="1" applyAlignment="1">
      <alignment horizontal="left" vertical="center"/>
    </xf>
    <xf numFmtId="0" fontId="20" fillId="0" borderId="1" xfId="1" applyFont="1" applyBorder="1" applyAlignment="1">
      <alignment horizontal="center" vertical="center"/>
    </xf>
    <xf numFmtId="0" fontId="20" fillId="2" borderId="11" xfId="1" applyFont="1" applyFill="1" applyBorder="1">
      <alignment vertical="center"/>
    </xf>
    <xf numFmtId="0" fontId="25" fillId="2" borderId="0" xfId="1" applyFont="1" applyFill="1">
      <alignment vertical="center"/>
    </xf>
    <xf numFmtId="0" fontId="25" fillId="2" borderId="0" xfId="1" applyFont="1" applyFill="1" applyAlignment="1"/>
    <xf numFmtId="0" fontId="20" fillId="2" borderId="0" xfId="1" applyFont="1" applyFill="1" applyAlignment="1"/>
    <xf numFmtId="0" fontId="21" fillId="2" borderId="0" xfId="1" applyFont="1" applyFill="1">
      <alignment vertical="center"/>
    </xf>
    <xf numFmtId="0" fontId="25" fillId="2" borderId="9" xfId="1" applyFont="1" applyFill="1" applyBorder="1" applyAlignment="1">
      <alignment horizontal="left" vertical="center"/>
    </xf>
    <xf numFmtId="0" fontId="25" fillId="2" borderId="10" xfId="1" applyFont="1" applyFill="1" applyBorder="1" applyAlignment="1">
      <alignment horizontal="left" vertical="center"/>
    </xf>
    <xf numFmtId="0" fontId="25" fillId="2" borderId="11" xfId="1" applyFont="1" applyFill="1" applyBorder="1">
      <alignment vertical="center"/>
    </xf>
    <xf numFmtId="0" fontId="20" fillId="0" borderId="0" xfId="1" applyFont="1" applyAlignment="1">
      <alignment horizontal="left" vertical="center"/>
    </xf>
    <xf numFmtId="0" fontId="20" fillId="0" borderId="0" xfId="0" applyFont="1" applyAlignment="1">
      <alignment horizontal="left" vertical="center"/>
    </xf>
    <xf numFmtId="0" fontId="20" fillId="0" borderId="0" xfId="0" applyFont="1" applyAlignment="1">
      <alignment vertical="top"/>
    </xf>
    <xf numFmtId="0" fontId="22" fillId="0" borderId="4" xfId="0" applyFont="1" applyBorder="1" applyAlignment="1">
      <alignment horizontal="right" vertical="center"/>
    </xf>
    <xf numFmtId="0" fontId="26" fillId="0" borderId="0" xfId="0" applyFont="1" applyAlignment="1">
      <alignment horizontal="right" vertical="top"/>
    </xf>
    <xf numFmtId="0" fontId="31" fillId="0" borderId="20" xfId="1" applyFont="1" applyBorder="1" applyAlignment="1">
      <alignment horizontal="center" vertical="center"/>
    </xf>
    <xf numFmtId="0" fontId="22" fillId="0" borderId="7" xfId="0" applyFont="1" applyBorder="1" applyAlignment="1">
      <alignment vertical="center"/>
    </xf>
    <xf numFmtId="0" fontId="23" fillId="0" borderId="0" xfId="0" applyFont="1" applyAlignment="1">
      <alignment vertical="center"/>
    </xf>
    <xf numFmtId="49" fontId="25" fillId="0" borderId="0" xfId="1" applyNumberFormat="1" applyFont="1" applyAlignment="1">
      <alignment horizontal="center" vertical="center"/>
    </xf>
    <xf numFmtId="0" fontId="22" fillId="0" borderId="4" xfId="0" applyFont="1" applyBorder="1" applyAlignment="1">
      <alignment vertical="center"/>
    </xf>
    <xf numFmtId="0" fontId="22" fillId="0" borderId="10" xfId="0" applyFont="1" applyBorder="1" applyAlignment="1">
      <alignment vertical="center"/>
    </xf>
    <xf numFmtId="0" fontId="22" fillId="0" borderId="4" xfId="0" applyFont="1" applyBorder="1" applyAlignment="1" applyProtection="1">
      <alignment horizontal="right" vertical="center"/>
      <protection locked="0"/>
    </xf>
    <xf numFmtId="0" fontId="22" fillId="0" borderId="0" xfId="0" applyFont="1" applyAlignment="1">
      <alignment horizontal="right" vertical="center"/>
    </xf>
    <xf numFmtId="0" fontId="22" fillId="0" borderId="10" xfId="0" applyFont="1" applyBorder="1" applyAlignment="1">
      <alignment vertical="center" wrapText="1"/>
    </xf>
    <xf numFmtId="0" fontId="22" fillId="0" borderId="0" xfId="0" applyFont="1" applyAlignment="1">
      <alignment horizontal="center" vertical="center" wrapText="1"/>
    </xf>
    <xf numFmtId="0" fontId="22" fillId="0" borderId="0" xfId="0" applyFont="1" applyAlignment="1">
      <alignment vertical="center"/>
    </xf>
    <xf numFmtId="0" fontId="22" fillId="0" borderId="0" xfId="0" applyFont="1" applyAlignment="1">
      <alignment vertical="center" wrapText="1"/>
    </xf>
    <xf numFmtId="0" fontId="22" fillId="0" borderId="0" xfId="0" applyFont="1" applyAlignment="1" applyProtection="1">
      <alignment vertical="center"/>
      <protection locked="0"/>
    </xf>
    <xf numFmtId="38" fontId="0" fillId="0" borderId="0" xfId="6" applyFont="1" applyAlignment="1">
      <alignment horizontal="right"/>
    </xf>
    <xf numFmtId="14" fontId="22" fillId="0" borderId="0" xfId="0" applyNumberFormat="1" applyFont="1" applyAlignment="1" applyProtection="1">
      <alignment vertical="center"/>
      <protection locked="0"/>
    </xf>
    <xf numFmtId="0" fontId="22" fillId="0" borderId="39" xfId="0" applyFont="1" applyBorder="1" applyAlignment="1">
      <alignment vertical="center"/>
    </xf>
    <xf numFmtId="0" fontId="36" fillId="0" borderId="0" xfId="0" applyFont="1"/>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center" vertical="top"/>
    </xf>
    <xf numFmtId="0" fontId="19" fillId="0" borderId="0" xfId="0" applyFont="1" applyAlignment="1">
      <alignment vertical="center"/>
    </xf>
    <xf numFmtId="0" fontId="37" fillId="0" borderId="0" xfId="0" applyFont="1" applyAlignment="1">
      <alignment vertical="center"/>
    </xf>
    <xf numFmtId="0" fontId="22" fillId="0" borderId="0" xfId="0" applyFont="1" applyAlignment="1">
      <alignment horizontal="left" vertical="center" wrapText="1"/>
    </xf>
    <xf numFmtId="0" fontId="24" fillId="0" borderId="0" xfId="0" applyFont="1" applyAlignment="1">
      <alignment vertical="top" wrapText="1"/>
    </xf>
    <xf numFmtId="0" fontId="22" fillId="0" borderId="2" xfId="0" applyFont="1" applyBorder="1"/>
    <xf numFmtId="0" fontId="22" fillId="0" borderId="0" xfId="0" applyFont="1" applyAlignment="1">
      <alignment horizontal="left" vertical="center"/>
    </xf>
    <xf numFmtId="0" fontId="22" fillId="0" borderId="0" xfId="0" applyFont="1" applyAlignment="1">
      <alignment horizontal="left"/>
    </xf>
    <xf numFmtId="0" fontId="23" fillId="0" borderId="3" xfId="0" applyFont="1" applyBorder="1" applyAlignment="1">
      <alignment horizontal="center" vertical="center" wrapText="1"/>
    </xf>
    <xf numFmtId="0" fontId="22" fillId="0" borderId="14" xfId="0" applyFont="1" applyBorder="1" applyAlignment="1">
      <alignment horizontal="center" vertical="center"/>
    </xf>
    <xf numFmtId="0" fontId="23" fillId="0" borderId="8" xfId="0" applyFont="1" applyBorder="1" applyAlignment="1">
      <alignment horizontal="center" vertical="center" wrapText="1"/>
    </xf>
    <xf numFmtId="0" fontId="23" fillId="0" borderId="0" xfId="0" applyFont="1" applyAlignment="1">
      <alignment horizontal="center" vertical="center" wrapText="1"/>
    </xf>
    <xf numFmtId="0" fontId="22" fillId="0" borderId="15" xfId="0" applyFont="1" applyBorder="1" applyAlignment="1">
      <alignment horizontal="center" vertical="center"/>
    </xf>
    <xf numFmtId="0" fontId="23" fillId="0" borderId="4" xfId="0" applyFont="1" applyBorder="1" applyAlignment="1">
      <alignment horizontal="center" vertical="center" wrapText="1"/>
    </xf>
    <xf numFmtId="49" fontId="22" fillId="0" borderId="0" xfId="0" applyNumberFormat="1" applyFont="1"/>
    <xf numFmtId="0" fontId="24" fillId="0" borderId="0" xfId="0" applyFont="1"/>
    <xf numFmtId="0" fontId="24" fillId="0" borderId="0" xfId="0" applyFont="1" applyAlignment="1">
      <alignment horizontal="right" vertical="top"/>
    </xf>
    <xf numFmtId="49" fontId="22" fillId="0" borderId="0" xfId="0" applyNumberFormat="1" applyFont="1" applyAlignment="1">
      <alignment vertical="center"/>
    </xf>
    <xf numFmtId="49" fontId="22" fillId="0" borderId="0" xfId="0" applyNumberFormat="1" applyFont="1" applyAlignment="1">
      <alignment horizontal="center" vertical="center"/>
    </xf>
    <xf numFmtId="0" fontId="22" fillId="0" borderId="0" xfId="0" applyFont="1" applyAlignment="1" applyProtection="1">
      <alignment horizontal="center" vertical="center"/>
      <protection locked="0"/>
    </xf>
    <xf numFmtId="49" fontId="22" fillId="0" borderId="0" xfId="0" applyNumberFormat="1" applyFont="1" applyAlignment="1">
      <alignment horizontal="center"/>
    </xf>
    <xf numFmtId="0" fontId="39" fillId="0" borderId="0" xfId="0" applyFont="1"/>
    <xf numFmtId="38" fontId="36" fillId="0" borderId="0" xfId="6" applyFont="1" applyBorder="1" applyAlignment="1"/>
    <xf numFmtId="0" fontId="40" fillId="0" borderId="0" xfId="0" applyFont="1" applyAlignment="1">
      <alignment horizontal="center"/>
    </xf>
    <xf numFmtId="0" fontId="36" fillId="0" borderId="0" xfId="0" applyFont="1" applyAlignment="1">
      <alignment vertical="top"/>
    </xf>
    <xf numFmtId="0" fontId="39" fillId="0" borderId="0" xfId="0" applyFont="1" applyAlignment="1">
      <alignment horizontal="center"/>
    </xf>
    <xf numFmtId="0" fontId="22" fillId="0" borderId="0" xfId="0" applyFont="1" applyProtection="1">
      <protection locked="0"/>
    </xf>
    <xf numFmtId="0" fontId="22" fillId="0" borderId="0" xfId="0" applyFont="1" applyAlignment="1">
      <alignment vertical="center" textRotation="255"/>
    </xf>
    <xf numFmtId="0" fontId="23" fillId="0" borderId="0" xfId="0" applyFont="1"/>
    <xf numFmtId="0" fontId="42" fillId="0" borderId="0" xfId="0" applyFont="1"/>
    <xf numFmtId="0" fontId="23" fillId="0" borderId="1" xfId="0" applyFont="1" applyBorder="1"/>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11" xfId="0" applyFont="1" applyBorder="1" applyAlignment="1">
      <alignment vertical="center" wrapText="1"/>
    </xf>
    <xf numFmtId="0" fontId="22" fillId="0" borderId="0" xfId="0" applyFont="1" applyAlignment="1">
      <alignment horizontal="left" vertical="top"/>
    </xf>
    <xf numFmtId="0" fontId="22" fillId="0" borderId="0" xfId="0" applyFont="1" applyAlignment="1">
      <alignment wrapText="1"/>
    </xf>
    <xf numFmtId="49" fontId="23" fillId="0" borderId="0" xfId="0" applyNumberFormat="1" applyFont="1" applyAlignment="1">
      <alignment horizontal="left"/>
    </xf>
    <xf numFmtId="0" fontId="23" fillId="0" borderId="0" xfId="0" applyFont="1" applyAlignment="1">
      <alignment vertical="top"/>
    </xf>
    <xf numFmtId="0" fontId="46" fillId="0" borderId="0" xfId="0" applyFont="1" applyProtection="1">
      <protection locked="0"/>
    </xf>
    <xf numFmtId="0" fontId="24" fillId="0" borderId="0" xfId="0" applyFont="1" applyAlignment="1">
      <alignment horizontal="left" vertical="top" wrapText="1"/>
    </xf>
    <xf numFmtId="0" fontId="22" fillId="0" borderId="0" xfId="0" applyFont="1" applyAlignment="1">
      <alignment horizontal="left" wrapText="1"/>
    </xf>
    <xf numFmtId="0" fontId="22" fillId="0" borderId="76" xfId="0" applyFont="1" applyBorder="1" applyAlignment="1">
      <alignment vertical="center"/>
    </xf>
    <xf numFmtId="0" fontId="22" fillId="0" borderId="77" xfId="0" applyFont="1" applyBorder="1" applyAlignment="1">
      <alignment vertical="center" textRotation="255"/>
    </xf>
    <xf numFmtId="0" fontId="22" fillId="0" borderId="77" xfId="0" applyFont="1" applyBorder="1" applyAlignment="1">
      <alignment horizontal="center" vertical="center"/>
    </xf>
    <xf numFmtId="0" fontId="22" fillId="0" borderId="77" xfId="0" applyFont="1" applyBorder="1" applyAlignment="1">
      <alignment vertical="center"/>
    </xf>
    <xf numFmtId="0" fontId="22" fillId="0" borderId="77" xfId="0" applyFont="1" applyBorder="1"/>
    <xf numFmtId="0" fontId="22" fillId="0" borderId="78" xfId="0" applyFont="1" applyBorder="1"/>
    <xf numFmtId="0" fontId="22" fillId="0" borderId="79" xfId="0" applyFont="1" applyBorder="1" applyAlignment="1">
      <alignment vertical="center" textRotation="255"/>
    </xf>
    <xf numFmtId="0" fontId="22" fillId="0" borderId="80" xfId="0" applyFont="1" applyBorder="1"/>
    <xf numFmtId="0" fontId="22" fillId="0" borderId="82" xfId="0" applyFont="1" applyBorder="1"/>
    <xf numFmtId="0" fontId="42" fillId="0" borderId="81" xfId="0" applyFont="1" applyBorder="1"/>
    <xf numFmtId="0" fontId="42" fillId="0" borderId="82" xfId="0" applyFont="1" applyBorder="1"/>
    <xf numFmtId="0" fontId="42" fillId="0" borderId="83" xfId="0" applyFont="1" applyBorder="1"/>
    <xf numFmtId="0" fontId="23" fillId="0" borderId="76" xfId="0" applyFont="1" applyBorder="1" applyAlignment="1">
      <alignment vertical="top"/>
    </xf>
    <xf numFmtId="0" fontId="23" fillId="0" borderId="77" xfId="0" applyFont="1" applyBorder="1" applyAlignment="1">
      <alignment vertical="top"/>
    </xf>
    <xf numFmtId="0" fontId="23" fillId="0" borderId="78" xfId="0" applyFont="1" applyBorder="1" applyAlignment="1">
      <alignment vertical="top"/>
    </xf>
    <xf numFmtId="0" fontId="23" fillId="0" borderId="79" xfId="0" applyFont="1" applyBorder="1" applyAlignment="1">
      <alignment vertical="top"/>
    </xf>
    <xf numFmtId="0" fontId="23" fillId="0" borderId="80" xfId="0" applyFont="1" applyBorder="1" applyAlignment="1">
      <alignment vertical="top"/>
    </xf>
    <xf numFmtId="0" fontId="24" fillId="0" borderId="0" xfId="0" applyFont="1" applyAlignment="1">
      <alignment horizontal="right"/>
    </xf>
    <xf numFmtId="0" fontId="24" fillId="0" borderId="2" xfId="0" applyFont="1" applyBorder="1" applyAlignment="1">
      <alignment horizontal="right"/>
    </xf>
    <xf numFmtId="0" fontId="22" fillId="0" borderId="0" xfId="0" applyFont="1" applyAlignment="1" applyProtection="1">
      <alignment horizontal="right" vertical="center"/>
      <protection locked="0"/>
    </xf>
    <xf numFmtId="0" fontId="23" fillId="0" borderId="0" xfId="0" applyFont="1" applyAlignment="1" applyProtection="1">
      <alignment vertical="top"/>
      <protection locked="0"/>
    </xf>
    <xf numFmtId="0" fontId="23" fillId="0" borderId="87" xfId="0" applyFont="1" applyBorder="1" applyAlignment="1">
      <alignment vertical="top"/>
    </xf>
    <xf numFmtId="0" fontId="22" fillId="0" borderId="82" xfId="0" applyFont="1" applyBorder="1" applyAlignment="1">
      <alignment vertical="center"/>
    </xf>
    <xf numFmtId="0" fontId="42" fillId="0" borderId="0" xfId="0" applyFont="1" applyProtection="1">
      <protection locked="0"/>
    </xf>
    <xf numFmtId="0" fontId="42" fillId="0" borderId="0" xfId="0" applyFont="1" applyAlignment="1">
      <alignment vertical="center"/>
    </xf>
    <xf numFmtId="0" fontId="22" fillId="0" borderId="12" xfId="0" applyFont="1" applyBorder="1" applyAlignment="1">
      <alignment vertical="center"/>
    </xf>
    <xf numFmtId="0" fontId="42" fillId="0" borderId="0" xfId="0" applyFont="1" applyAlignment="1" applyProtection="1">
      <alignment vertical="center"/>
      <protection locked="0"/>
    </xf>
    <xf numFmtId="0" fontId="22" fillId="0" borderId="10" xfId="0" applyFont="1" applyBorder="1" applyAlignment="1" applyProtection="1">
      <alignment vertical="center" wrapText="1"/>
      <protection locked="0"/>
    </xf>
    <xf numFmtId="0" fontId="40" fillId="0" borderId="0" xfId="0" applyFont="1" applyAlignment="1" applyProtection="1">
      <alignment horizontal="center"/>
      <protection locked="0"/>
    </xf>
    <xf numFmtId="0" fontId="38" fillId="0" borderId="0" xfId="0" applyFont="1" applyProtection="1">
      <protection locked="0"/>
    </xf>
    <xf numFmtId="0" fontId="23" fillId="0" borderId="4" xfId="0" applyFont="1" applyBorder="1" applyAlignment="1">
      <alignment vertical="center" wrapText="1"/>
    </xf>
    <xf numFmtId="0" fontId="23" fillId="0" borderId="5" xfId="0" applyFont="1" applyBorder="1" applyAlignment="1">
      <alignment vertical="center" wrapText="1"/>
    </xf>
    <xf numFmtId="0" fontId="23" fillId="0" borderId="6" xfId="0" applyFont="1" applyBorder="1" applyAlignment="1">
      <alignment vertical="center" wrapText="1"/>
    </xf>
    <xf numFmtId="0" fontId="22" fillId="0" borderId="8" xfId="0" applyFont="1" applyBorder="1" applyAlignment="1">
      <alignment horizontal="right" vertical="center"/>
    </xf>
    <xf numFmtId="0" fontId="23" fillId="0" borderId="2" xfId="0" applyFont="1" applyBorder="1" applyAlignment="1">
      <alignment vertical="center" wrapText="1"/>
    </xf>
    <xf numFmtId="0" fontId="23" fillId="0" borderId="5" xfId="0" applyFont="1" applyBorder="1" applyAlignment="1">
      <alignment horizontal="left" vertical="top"/>
    </xf>
    <xf numFmtId="0" fontId="23" fillId="0" borderId="7" xfId="0" applyFont="1" applyBorder="1" applyAlignment="1">
      <alignment vertical="center" wrapText="1"/>
    </xf>
    <xf numFmtId="0" fontId="22" fillId="0" borderId="0" xfId="0" applyFont="1" applyProtection="1">
      <protection hidden="1"/>
    </xf>
    <xf numFmtId="0" fontId="22" fillId="0" borderId="0" xfId="0" applyFont="1" applyAlignment="1" applyProtection="1">
      <alignment vertical="center"/>
      <protection hidden="1"/>
    </xf>
    <xf numFmtId="0" fontId="51" fillId="0" borderId="8" xfId="0" applyFont="1" applyBorder="1" applyAlignment="1" applyProtection="1">
      <alignment vertical="center" wrapText="1"/>
      <protection hidden="1"/>
    </xf>
    <xf numFmtId="0" fontId="22" fillId="0" borderId="0" xfId="0" applyFont="1" applyAlignment="1" applyProtection="1">
      <alignment horizontal="center" vertical="center"/>
      <protection hidden="1"/>
    </xf>
    <xf numFmtId="0" fontId="22" fillId="0" borderId="0" xfId="0" applyFont="1" applyAlignment="1" applyProtection="1">
      <alignment horizontal="center" vertical="top"/>
      <protection hidden="1"/>
    </xf>
    <xf numFmtId="0" fontId="36" fillId="0" borderId="0" xfId="0" applyFont="1" applyProtection="1">
      <protection hidden="1"/>
    </xf>
    <xf numFmtId="0" fontId="22" fillId="0" borderId="0" xfId="0" applyFont="1" applyProtection="1">
      <protection locked="0" hidden="1"/>
    </xf>
    <xf numFmtId="0" fontId="22" fillId="0" borderId="0" xfId="0" applyFont="1" applyAlignment="1" applyProtection="1">
      <alignment horizontal="center" vertical="center"/>
      <protection locked="0" hidden="1"/>
    </xf>
    <xf numFmtId="0" fontId="23" fillId="0" borderId="0" xfId="0" applyFont="1" applyAlignment="1" applyProtection="1">
      <alignment vertical="top"/>
      <protection hidden="1"/>
    </xf>
    <xf numFmtId="0" fontId="46" fillId="0" borderId="0" xfId="0" applyFont="1" applyAlignment="1" applyProtection="1">
      <alignment vertical="center"/>
      <protection locked="0" hidden="1"/>
    </xf>
    <xf numFmtId="0" fontId="36" fillId="0" borderId="0" xfId="0" applyFont="1" applyAlignment="1" applyProtection="1">
      <alignment vertical="center"/>
      <protection hidden="1"/>
    </xf>
    <xf numFmtId="0" fontId="24" fillId="0" borderId="0" xfId="0" applyFont="1" applyAlignment="1" applyProtection="1">
      <alignment vertical="center"/>
      <protection hidden="1"/>
    </xf>
    <xf numFmtId="0" fontId="36" fillId="0" borderId="0" xfId="0" applyFont="1" applyAlignment="1" applyProtection="1">
      <alignment horizontal="center" vertical="center"/>
      <protection hidden="1"/>
    </xf>
    <xf numFmtId="0" fontId="6" fillId="0" borderId="0" xfId="1" applyProtection="1">
      <alignment vertical="center"/>
      <protection hidden="1"/>
    </xf>
    <xf numFmtId="0" fontId="6" fillId="0" borderId="0" xfId="1" applyAlignment="1" applyProtection="1">
      <protection hidden="1"/>
    </xf>
    <xf numFmtId="0" fontId="32" fillId="0" borderId="8" xfId="1" applyFont="1" applyBorder="1" applyAlignment="1" applyProtection="1">
      <alignment vertical="center" wrapText="1"/>
      <protection hidden="1"/>
    </xf>
    <xf numFmtId="0" fontId="6" fillId="0" borderId="0" xfId="1" applyAlignment="1" applyProtection="1">
      <alignment horizontal="center" vertical="center"/>
      <protection hidden="1"/>
    </xf>
    <xf numFmtId="0" fontId="37" fillId="0" borderId="0" xfId="0" applyFont="1" applyProtection="1">
      <protection hidden="1"/>
    </xf>
    <xf numFmtId="0" fontId="22" fillId="0" borderId="0" xfId="0" applyFont="1" applyAlignment="1" applyProtection="1">
      <alignment vertical="top"/>
      <protection hidden="1"/>
    </xf>
    <xf numFmtId="0" fontId="22" fillId="0" borderId="0" xfId="0" applyFont="1" applyAlignment="1" applyProtection="1">
      <alignment vertical="top"/>
      <protection locked="0"/>
    </xf>
    <xf numFmtId="0" fontId="22" fillId="0" borderId="0" xfId="4" applyFont="1" applyAlignment="1">
      <alignment vertical="center" wrapText="1"/>
    </xf>
    <xf numFmtId="0" fontId="22" fillId="0" borderId="79" xfId="0" applyFont="1" applyBorder="1" applyAlignment="1">
      <alignment horizontal="center"/>
    </xf>
    <xf numFmtId="0" fontId="22" fillId="0" borderId="80" xfId="0" applyFont="1" applyBorder="1" applyAlignment="1">
      <alignment wrapText="1"/>
    </xf>
    <xf numFmtId="0" fontId="22" fillId="0" borderId="81" xfId="0" applyFont="1" applyBorder="1" applyAlignment="1">
      <alignment horizontal="center"/>
    </xf>
    <xf numFmtId="0" fontId="22" fillId="0" borderId="83" xfId="0" applyFont="1" applyBorder="1" applyAlignment="1">
      <alignment wrapText="1"/>
    </xf>
    <xf numFmtId="0" fontId="46" fillId="0" borderId="0" xfId="0" applyFont="1" applyAlignment="1" applyProtection="1">
      <alignment vertical="top"/>
      <protection locked="0"/>
    </xf>
    <xf numFmtId="0" fontId="46" fillId="0" borderId="0" xfId="0" applyFont="1" applyAlignment="1" applyProtection="1">
      <alignment vertical="center"/>
      <protection locked="0"/>
    </xf>
    <xf numFmtId="0" fontId="27" fillId="0" borderId="0" xfId="0" applyFont="1" applyAlignment="1" applyProtection="1">
      <alignment wrapText="1"/>
      <protection hidden="1"/>
    </xf>
    <xf numFmtId="0" fontId="27" fillId="0" borderId="0" xfId="0" applyFont="1" applyAlignment="1" applyProtection="1">
      <alignment vertical="center" wrapText="1"/>
      <protection hidden="1"/>
    </xf>
    <xf numFmtId="0" fontId="27" fillId="0" borderId="0" xfId="0" applyFont="1" applyAlignment="1" applyProtection="1">
      <alignment horizontal="center" vertical="center" wrapText="1"/>
      <protection hidden="1"/>
    </xf>
    <xf numFmtId="0" fontId="27" fillId="0" borderId="0" xfId="0" applyFont="1" applyAlignment="1" applyProtection="1">
      <alignment horizontal="left" vertical="center" wrapText="1"/>
      <protection hidden="1"/>
    </xf>
    <xf numFmtId="0" fontId="27" fillId="0" borderId="0" xfId="0" applyFont="1" applyAlignment="1" applyProtection="1">
      <alignment horizontal="center" vertical="top" wrapText="1"/>
      <protection hidden="1"/>
    </xf>
    <xf numFmtId="0" fontId="51" fillId="0" borderId="0" xfId="0" applyFont="1" applyAlignment="1" applyProtection="1">
      <alignment horizontal="left" vertical="center" wrapText="1"/>
      <protection hidden="1"/>
    </xf>
    <xf numFmtId="0" fontId="51" fillId="0" borderId="0" xfId="0" applyFont="1" applyAlignment="1" applyProtection="1">
      <alignment vertical="center" wrapText="1"/>
      <protection hidden="1"/>
    </xf>
    <xf numFmtId="0" fontId="51" fillId="0" borderId="0" xfId="0" applyFont="1" applyAlignment="1" applyProtection="1">
      <alignment wrapText="1"/>
      <protection hidden="1"/>
    </xf>
    <xf numFmtId="0" fontId="41" fillId="0" borderId="0" xfId="0" applyFont="1" applyAlignment="1" applyProtection="1">
      <alignment vertical="center" wrapText="1"/>
      <protection hidden="1"/>
    </xf>
    <xf numFmtId="0" fontId="22" fillId="0" borderId="2" xfId="0" applyFont="1" applyBorder="1" applyAlignment="1" applyProtection="1">
      <alignment horizontal="right" vertical="center"/>
      <protection locked="0"/>
    </xf>
    <xf numFmtId="0" fontId="22" fillId="0" borderId="2" xfId="0" applyFont="1" applyBorder="1" applyAlignment="1">
      <alignment horizontal="left"/>
    </xf>
    <xf numFmtId="0" fontId="22" fillId="0" borderId="2" xfId="0" applyFont="1" applyBorder="1" applyAlignment="1">
      <alignment horizontal="left" vertical="center"/>
    </xf>
    <xf numFmtId="0" fontId="52" fillId="0" borderId="0" xfId="1" applyFont="1" applyProtection="1">
      <alignment vertical="center"/>
      <protection hidden="1"/>
    </xf>
    <xf numFmtId="0" fontId="52" fillId="0" borderId="0" xfId="1" applyFont="1">
      <alignment vertical="center"/>
    </xf>
    <xf numFmtId="0" fontId="52" fillId="0" borderId="0" xfId="1" applyFont="1" applyAlignment="1">
      <alignment horizontal="left" vertical="center"/>
    </xf>
    <xf numFmtId="0" fontId="52" fillId="0" borderId="0" xfId="1" applyFont="1" applyAlignment="1" applyProtection="1">
      <protection hidden="1"/>
    </xf>
    <xf numFmtId="0" fontId="52" fillId="0" borderId="0" xfId="1" applyFont="1" applyAlignment="1"/>
    <xf numFmtId="0" fontId="53" fillId="0" borderId="8" xfId="1" applyFont="1" applyBorder="1" applyAlignment="1" applyProtection="1">
      <protection hidden="1"/>
    </xf>
    <xf numFmtId="0" fontId="52" fillId="0" borderId="0" xfId="1" applyFont="1" applyAlignment="1" applyProtection="1">
      <alignment horizontal="center" vertical="center"/>
      <protection hidden="1"/>
    </xf>
    <xf numFmtId="14" fontId="0" fillId="0" borderId="0" xfId="0" applyNumberFormat="1" applyAlignment="1">
      <alignment horizontal="left" vertical="center"/>
    </xf>
    <xf numFmtId="3" fontId="40"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24" fillId="0" borderId="0" xfId="0" applyFont="1" applyProtection="1">
      <protection hidden="1"/>
    </xf>
    <xf numFmtId="0" fontId="51" fillId="0" borderId="0" xfId="0" applyFont="1" applyProtection="1">
      <protection hidden="1"/>
    </xf>
    <xf numFmtId="0" fontId="41" fillId="0" borderId="0" xfId="0" applyFont="1" applyProtection="1">
      <protection hidden="1"/>
    </xf>
    <xf numFmtId="0" fontId="42" fillId="0" borderId="0" xfId="0" applyFont="1" applyProtection="1">
      <protection hidden="1"/>
    </xf>
    <xf numFmtId="0" fontId="22" fillId="0" borderId="0" xfId="0" applyFont="1" applyAlignment="1" applyProtection="1">
      <alignment horizontal="left" vertical="center" wrapText="1"/>
      <protection hidden="1"/>
    </xf>
    <xf numFmtId="0" fontId="22" fillId="0" borderId="0" xfId="0" applyFont="1" applyAlignment="1" applyProtection="1">
      <alignment vertical="center" wrapText="1"/>
      <protection hidden="1"/>
    </xf>
    <xf numFmtId="0" fontId="34" fillId="0" borderId="0" xfId="1" applyFont="1" applyAlignment="1"/>
    <xf numFmtId="0" fontId="23" fillId="0" borderId="6" xfId="0" applyFont="1" applyBorder="1" applyAlignment="1" applyProtection="1">
      <alignment vertical="center" wrapText="1"/>
      <protection hidden="1"/>
    </xf>
    <xf numFmtId="0" fontId="23" fillId="0" borderId="2" xfId="0" applyFont="1" applyBorder="1" applyAlignment="1" applyProtection="1">
      <alignment vertical="center" wrapText="1"/>
      <protection hidden="1"/>
    </xf>
    <xf numFmtId="0" fontId="23" fillId="0" borderId="7" xfId="0" applyFont="1" applyBorder="1" applyAlignment="1" applyProtection="1">
      <alignment vertical="center" wrapText="1"/>
      <protection hidden="1"/>
    </xf>
    <xf numFmtId="0" fontId="23" fillId="0" borderId="84" xfId="0" applyFont="1" applyBorder="1" applyAlignment="1" applyProtection="1">
      <alignment vertical="top"/>
      <protection hidden="1"/>
    </xf>
    <xf numFmtId="0" fontId="23" fillId="0" borderId="85" xfId="0" applyFont="1" applyBorder="1" applyAlignment="1" applyProtection="1">
      <alignment vertical="top"/>
      <protection hidden="1"/>
    </xf>
    <xf numFmtId="0" fontId="23" fillId="0" borderId="86" xfId="0" applyFont="1" applyBorder="1" applyAlignment="1" applyProtection="1">
      <alignment vertical="top"/>
      <protection hidden="1"/>
    </xf>
    <xf numFmtId="0" fontId="23" fillId="0" borderId="87" xfId="0" applyFont="1" applyBorder="1" applyAlignment="1" applyProtection="1">
      <alignment vertical="top"/>
      <protection hidden="1"/>
    </xf>
    <xf numFmtId="0" fontId="23" fillId="0" borderId="88" xfId="0" applyFont="1" applyBorder="1" applyAlignment="1" applyProtection="1">
      <alignment vertical="top"/>
      <protection hidden="1"/>
    </xf>
    <xf numFmtId="0" fontId="23" fillId="0" borderId="89" xfId="0" applyFont="1" applyBorder="1" applyAlignment="1" applyProtection="1">
      <alignment vertical="top"/>
      <protection hidden="1"/>
    </xf>
    <xf numFmtId="0" fontId="23" fillId="0" borderId="90" xfId="0" applyFont="1" applyBorder="1" applyAlignment="1" applyProtection="1">
      <alignment vertical="top"/>
      <protection hidden="1"/>
    </xf>
    <xf numFmtId="0" fontId="23" fillId="0" borderId="91" xfId="0" applyFont="1" applyBorder="1" applyAlignment="1" applyProtection="1">
      <alignment vertical="top"/>
      <protection hidden="1"/>
    </xf>
    <xf numFmtId="0" fontId="23" fillId="0" borderId="7" xfId="0" applyFont="1" applyBorder="1" applyAlignment="1" applyProtection="1">
      <alignment vertical="top" wrapText="1"/>
      <protection hidden="1"/>
    </xf>
    <xf numFmtId="0" fontId="27" fillId="0" borderId="0" xfId="0" applyFont="1" applyAlignment="1">
      <alignment vertical="center" wrapText="1"/>
    </xf>
    <xf numFmtId="0" fontId="22" fillId="0" borderId="6" xfId="0" applyFont="1" applyBorder="1" applyAlignment="1">
      <alignment vertical="center"/>
    </xf>
    <xf numFmtId="0" fontId="22" fillId="0" borderId="2" xfId="0" applyFont="1" applyBorder="1" applyAlignment="1">
      <alignment vertical="center"/>
    </xf>
    <xf numFmtId="0" fontId="22" fillId="0" borderId="2" xfId="0" applyFont="1" applyBorder="1" applyAlignment="1">
      <alignment horizontal="right" vertical="center"/>
    </xf>
    <xf numFmtId="38" fontId="0" fillId="0" borderId="0" xfId="6" applyFont="1" applyAlignment="1"/>
    <xf numFmtId="38" fontId="0" fillId="0" borderId="0" xfId="6" applyFont="1" applyAlignment="1">
      <alignment horizontal="center"/>
    </xf>
    <xf numFmtId="38" fontId="23" fillId="0" borderId="0" xfId="6" applyFont="1" applyBorder="1" applyAlignment="1"/>
    <xf numFmtId="0" fontId="22" fillId="0" borderId="12" xfId="0" applyFont="1" applyBorder="1" applyAlignment="1">
      <alignment horizontal="left" vertical="center"/>
    </xf>
    <xf numFmtId="0" fontId="22" fillId="0" borderId="10" xfId="0" applyFont="1" applyBorder="1" applyAlignment="1">
      <alignment horizontal="righ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3" xfId="0" applyFont="1" applyBorder="1" applyAlignment="1">
      <alignment horizontal="center" vertical="center"/>
    </xf>
    <xf numFmtId="0" fontId="23" fillId="0" borderId="8" xfId="0" applyFont="1" applyBorder="1" applyAlignment="1">
      <alignment horizontal="center" vertical="center"/>
    </xf>
    <xf numFmtId="0" fontId="22" fillId="0" borderId="0" xfId="0" applyFont="1" applyAlignment="1">
      <alignment vertical="top" wrapText="1"/>
    </xf>
    <xf numFmtId="0" fontId="22" fillId="0" borderId="12" xfId="0" applyFont="1" applyBorder="1" applyAlignment="1">
      <alignment vertical="top" wrapText="1"/>
    </xf>
    <xf numFmtId="0" fontId="42" fillId="0" borderId="0" xfId="0" applyFont="1" applyAlignment="1">
      <alignment horizontal="center" vertical="center"/>
    </xf>
    <xf numFmtId="0" fontId="42" fillId="0" borderId="2" xfId="0" applyFont="1" applyBorder="1" applyAlignment="1">
      <alignment vertical="center"/>
    </xf>
    <xf numFmtId="0" fontId="37" fillId="0" borderId="55" xfId="0" applyFont="1" applyBorder="1" applyAlignment="1">
      <alignment vertical="center" wrapText="1"/>
    </xf>
    <xf numFmtId="0" fontId="42" fillId="0" borderId="55" xfId="0" applyFont="1" applyBorder="1" applyAlignment="1">
      <alignment vertical="center"/>
    </xf>
    <xf numFmtId="0" fontId="59" fillId="0" borderId="74" xfId="0" applyFont="1" applyBorder="1" applyAlignment="1">
      <alignment horizontal="left" vertical="center" wrapText="1"/>
    </xf>
    <xf numFmtId="0" fontId="56" fillId="0" borderId="0" xfId="0" applyFont="1" applyAlignment="1">
      <alignment horizontal="left" vertical="center" wrapText="1"/>
    </xf>
    <xf numFmtId="0" fontId="56" fillId="0" borderId="12" xfId="0" applyFont="1" applyBorder="1" applyAlignment="1">
      <alignment horizontal="left" vertical="center" wrapText="1"/>
    </xf>
    <xf numFmtId="0" fontId="37" fillId="0" borderId="38" xfId="0" applyFont="1" applyBorder="1" applyAlignment="1">
      <alignment horizontal="left" vertical="center" wrapText="1"/>
    </xf>
    <xf numFmtId="0" fontId="37" fillId="0" borderId="38" xfId="0" applyFont="1" applyBorder="1" applyAlignment="1">
      <alignment vertical="center" wrapText="1"/>
    </xf>
    <xf numFmtId="0" fontId="42" fillId="0" borderId="38" xfId="0" applyFont="1" applyBorder="1" applyAlignment="1">
      <alignment vertical="center"/>
    </xf>
    <xf numFmtId="0" fontId="37" fillId="0" borderId="73" xfId="0" applyFont="1" applyBorder="1" applyAlignment="1">
      <alignment horizontal="left" vertical="center" wrapText="1"/>
    </xf>
    <xf numFmtId="0" fontId="61" fillId="0" borderId="0" xfId="0" applyFont="1" applyAlignment="1">
      <alignment vertical="center" wrapText="1"/>
    </xf>
    <xf numFmtId="0" fontId="42" fillId="0" borderId="0" xfId="0" applyFont="1" applyAlignment="1">
      <alignment vertical="center" wrapText="1"/>
    </xf>
    <xf numFmtId="0" fontId="37" fillId="0" borderId="8" xfId="0" applyFont="1" applyBorder="1" applyAlignment="1">
      <alignment vertical="center" wrapText="1"/>
    </xf>
    <xf numFmtId="0" fontId="37" fillId="0" borderId="0" xfId="0" applyFont="1" applyAlignment="1">
      <alignment vertical="center" wrapText="1"/>
    </xf>
    <xf numFmtId="0" fontId="37" fillId="0" borderId="8" xfId="0" applyFont="1" applyBorder="1" applyAlignment="1">
      <alignment horizontal="left" vertical="center" wrapText="1"/>
    </xf>
    <xf numFmtId="0" fontId="37" fillId="0" borderId="75" xfId="0" applyFont="1" applyBorder="1" applyAlignment="1">
      <alignment vertical="center" wrapText="1"/>
    </xf>
    <xf numFmtId="0" fontId="37" fillId="0" borderId="47" xfId="0" applyFont="1" applyBorder="1" applyAlignment="1">
      <alignment vertical="center" wrapText="1"/>
    </xf>
    <xf numFmtId="0" fontId="42" fillId="0" borderId="47" xfId="0" applyFont="1" applyBorder="1" applyAlignment="1">
      <alignment vertical="center"/>
    </xf>
    <xf numFmtId="0" fontId="42" fillId="0" borderId="103" xfId="0" applyFont="1" applyBorder="1" applyAlignment="1">
      <alignment vertical="center" wrapText="1"/>
    </xf>
    <xf numFmtId="0" fontId="42" fillId="0" borderId="8" xfId="0" applyFont="1" applyBorder="1" applyAlignment="1">
      <alignment vertical="center" wrapText="1"/>
    </xf>
    <xf numFmtId="0" fontId="42" fillId="0" borderId="43" xfId="0" applyFont="1" applyBorder="1" applyAlignment="1">
      <alignment vertical="center"/>
    </xf>
    <xf numFmtId="0" fontId="42" fillId="0" borderId="73" xfId="0" applyFont="1" applyBorder="1" applyAlignment="1">
      <alignment vertical="center"/>
    </xf>
    <xf numFmtId="0" fontId="42" fillId="0" borderId="8" xfId="0" applyFont="1" applyBorder="1" applyAlignment="1">
      <alignment vertical="center"/>
    </xf>
    <xf numFmtId="0" fontId="42" fillId="0" borderId="75" xfId="0" applyFont="1" applyBorder="1" applyAlignment="1">
      <alignment vertical="center"/>
    </xf>
    <xf numFmtId="0" fontId="42" fillId="0" borderId="67" xfId="0" applyFont="1" applyBorder="1" applyAlignment="1">
      <alignment vertical="center"/>
    </xf>
    <xf numFmtId="0" fontId="42" fillId="0" borderId="68" xfId="0" applyFont="1" applyBorder="1" applyAlignment="1">
      <alignment vertical="center"/>
    </xf>
    <xf numFmtId="0" fontId="42" fillId="0" borderId="69" xfId="0" applyFont="1" applyBorder="1" applyAlignment="1">
      <alignment vertical="center"/>
    </xf>
    <xf numFmtId="0" fontId="37" fillId="0" borderId="38" xfId="0" applyFont="1" applyBorder="1" applyAlignment="1">
      <alignment vertical="center"/>
    </xf>
    <xf numFmtId="0" fontId="42" fillId="0" borderId="0" xfId="0" applyFont="1" applyAlignment="1">
      <alignment horizontal="right" vertical="center"/>
    </xf>
    <xf numFmtId="0" fontId="37" fillId="0" borderId="73" xfId="0" applyFont="1" applyBorder="1" applyAlignment="1">
      <alignment horizontal="left" vertical="center"/>
    </xf>
    <xf numFmtId="0" fontId="42" fillId="0" borderId="62" xfId="0" applyFont="1" applyBorder="1" applyAlignment="1">
      <alignment vertical="center"/>
    </xf>
    <xf numFmtId="0" fontId="42" fillId="0" borderId="29" xfId="0" applyFont="1" applyBorder="1" applyAlignment="1">
      <alignment vertical="center"/>
    </xf>
    <xf numFmtId="0" fontId="42" fillId="0" borderId="29" xfId="0" applyFont="1" applyBorder="1" applyAlignment="1">
      <alignment horizontal="center" vertical="center"/>
    </xf>
    <xf numFmtId="0" fontId="37" fillId="0" borderId="29" xfId="0" applyFont="1" applyBorder="1" applyAlignment="1">
      <alignment vertical="center"/>
    </xf>
    <xf numFmtId="0" fontId="42" fillId="0" borderId="29" xfId="0" applyFont="1" applyBorder="1" applyAlignment="1">
      <alignment horizontal="right" vertical="center"/>
    </xf>
    <xf numFmtId="0" fontId="37" fillId="0" borderId="63" xfId="0" applyFont="1" applyBorder="1" applyAlignment="1">
      <alignment horizontal="left" vertical="center"/>
    </xf>
    <xf numFmtId="0" fontId="37" fillId="0" borderId="68" xfId="0" applyFont="1" applyBorder="1" applyAlignment="1">
      <alignment vertical="center"/>
    </xf>
    <xf numFmtId="0" fontId="42" fillId="0" borderId="68" xfId="0" applyFont="1" applyBorder="1" applyAlignment="1">
      <alignment horizontal="right" vertical="center"/>
    </xf>
    <xf numFmtId="0" fontId="37" fillId="0" borderId="69" xfId="0" applyFont="1" applyBorder="1" applyAlignment="1">
      <alignment horizontal="left" vertical="center"/>
    </xf>
    <xf numFmtId="0" fontId="42" fillId="0" borderId="63" xfId="0" applyFont="1" applyBorder="1" applyAlignment="1">
      <alignment vertical="center"/>
    </xf>
    <xf numFmtId="38" fontId="42" fillId="0" borderId="60" xfId="6" applyFont="1" applyBorder="1" applyAlignment="1">
      <alignment vertical="center"/>
    </xf>
    <xf numFmtId="38" fontId="42" fillId="0" borderId="59" xfId="6" applyFont="1" applyBorder="1" applyAlignment="1">
      <alignment vertical="center"/>
    </xf>
    <xf numFmtId="0" fontId="42" fillId="0" borderId="59" xfId="0" applyFont="1" applyBorder="1" applyAlignment="1">
      <alignment vertical="center"/>
    </xf>
    <xf numFmtId="0" fontId="42" fillId="0" borderId="61" xfId="0" applyFont="1" applyBorder="1" applyAlignment="1">
      <alignment vertical="center"/>
    </xf>
    <xf numFmtId="0" fontId="42" fillId="0" borderId="65" xfId="0" applyFont="1" applyBorder="1"/>
    <xf numFmtId="0" fontId="42" fillId="0" borderId="65" xfId="0" applyFont="1" applyBorder="1" applyAlignment="1">
      <alignment vertical="center"/>
    </xf>
    <xf numFmtId="0" fontId="42" fillId="0" borderId="104" xfId="0" applyFont="1" applyBorder="1" applyAlignment="1">
      <alignment vertical="center"/>
    </xf>
    <xf numFmtId="0" fontId="65" fillId="0" borderId="43" xfId="0" applyFont="1" applyBorder="1" applyAlignment="1">
      <alignment vertical="center"/>
    </xf>
    <xf numFmtId="0" fontId="65" fillId="0" borderId="8" xfId="0" applyFont="1" applyBorder="1" applyAlignment="1">
      <alignment vertical="center"/>
    </xf>
    <xf numFmtId="0" fontId="65" fillId="0" borderId="67" xfId="0" applyFont="1" applyBorder="1" applyAlignment="1">
      <alignment vertical="center"/>
    </xf>
    <xf numFmtId="0" fontId="0" fillId="0" borderId="2" xfId="0" applyBorder="1" applyAlignment="1">
      <alignment vertical="center"/>
    </xf>
    <xf numFmtId="0" fontId="67" fillId="0" borderId="0" xfId="0" applyFont="1" applyAlignment="1">
      <alignment horizontal="left" vertical="center" indent="2"/>
    </xf>
    <xf numFmtId="0" fontId="20" fillId="0" borderId="0" xfId="0" applyFont="1" applyAlignment="1">
      <alignment horizontal="center"/>
    </xf>
    <xf numFmtId="0" fontId="26" fillId="0" borderId="0" xfId="0" applyFont="1" applyAlignment="1">
      <alignment horizontal="left" vertical="top"/>
    </xf>
    <xf numFmtId="0" fontId="22" fillId="0" borderId="8" xfId="0" applyFont="1" applyBorder="1" applyAlignment="1">
      <alignment vertical="center"/>
    </xf>
    <xf numFmtId="0" fontId="22" fillId="0" borderId="8" xfId="0" applyFont="1" applyBorder="1" applyAlignment="1" applyProtection="1">
      <alignment horizontal="right" vertical="center"/>
      <protection locked="0"/>
    </xf>
    <xf numFmtId="0" fontId="23" fillId="0" borderId="103" xfId="0" applyFont="1" applyBorder="1" applyAlignment="1">
      <alignment horizontal="center" vertical="center"/>
    </xf>
    <xf numFmtId="0" fontId="22" fillId="0" borderId="65" xfId="0" applyFont="1" applyBorder="1" applyAlignment="1" applyProtection="1">
      <alignment horizontal="right" vertical="center"/>
      <protection locked="0"/>
    </xf>
    <xf numFmtId="0" fontId="22" fillId="0" borderId="65" xfId="0" applyFont="1" applyBorder="1" applyAlignment="1">
      <alignment vertical="center"/>
    </xf>
    <xf numFmtId="0" fontId="70" fillId="0" borderId="0" xfId="0" applyFont="1" applyAlignment="1">
      <alignment horizontal="left" vertical="center" wrapText="1"/>
    </xf>
    <xf numFmtId="0" fontId="23" fillId="0" borderId="39" xfId="0" applyFont="1" applyBorder="1" applyAlignment="1">
      <alignment vertical="center" wrapText="1"/>
    </xf>
    <xf numFmtId="0" fontId="23" fillId="0" borderId="2" xfId="0" applyFont="1" applyBorder="1" applyAlignment="1" applyProtection="1">
      <alignment vertical="center" wrapText="1"/>
      <protection locked="0"/>
    </xf>
    <xf numFmtId="0" fontId="22" fillId="0" borderId="110" xfId="0" applyFont="1" applyBorder="1" applyAlignment="1">
      <alignment vertical="center"/>
    </xf>
    <xf numFmtId="0" fontId="22" fillId="0" borderId="111" xfId="0" applyFont="1" applyBorder="1" applyAlignment="1">
      <alignment vertical="center"/>
    </xf>
    <xf numFmtId="0" fontId="51" fillId="0" borderId="0" xfId="0" applyFont="1" applyAlignment="1">
      <alignment horizontal="left" vertical="center"/>
    </xf>
    <xf numFmtId="0" fontId="51" fillId="0" borderId="0" xfId="0" applyFont="1" applyAlignment="1">
      <alignment horizontal="left" vertical="center" wrapText="1"/>
    </xf>
    <xf numFmtId="0" fontId="23" fillId="0" borderId="67" xfId="0" applyFont="1" applyBorder="1" applyAlignment="1">
      <alignment horizontal="center" vertical="center"/>
    </xf>
    <xf numFmtId="0" fontId="22" fillId="0" borderId="68" xfId="0" applyFont="1" applyBorder="1" applyAlignment="1" applyProtection="1">
      <alignment horizontal="right" vertical="center"/>
      <protection locked="0"/>
    </xf>
    <xf numFmtId="0" fontId="22" fillId="0" borderId="68" xfId="0" applyFont="1" applyBorder="1" applyAlignment="1">
      <alignment vertical="center"/>
    </xf>
    <xf numFmtId="0" fontId="23" fillId="0" borderId="117" xfId="0" applyFont="1" applyBorder="1" applyAlignment="1">
      <alignment vertical="center" wrapText="1"/>
    </xf>
    <xf numFmtId="0" fontId="23" fillId="0" borderId="68" xfId="0" applyFont="1" applyBorder="1" applyAlignment="1" applyProtection="1">
      <alignment vertical="center" wrapText="1"/>
      <protection locked="0"/>
    </xf>
    <xf numFmtId="0" fontId="22" fillId="0" borderId="118" xfId="0" applyFont="1" applyBorder="1" applyAlignment="1">
      <alignment vertical="center"/>
    </xf>
    <xf numFmtId="0" fontId="22" fillId="0" borderId="117" xfId="0" applyFont="1" applyBorder="1" applyAlignment="1">
      <alignment vertical="center"/>
    </xf>
    <xf numFmtId="0" fontId="22" fillId="0" borderId="69" xfId="0" applyFont="1" applyBorder="1" applyAlignment="1">
      <alignment vertical="center"/>
    </xf>
    <xf numFmtId="0" fontId="20" fillId="0" borderId="0" xfId="0" applyFont="1" applyAlignment="1">
      <alignment vertical="center" textRotation="255"/>
    </xf>
    <xf numFmtId="0" fontId="70" fillId="0" borderId="0" xfId="0" applyFont="1" applyAlignment="1">
      <alignment horizontal="left" vertical="center"/>
    </xf>
    <xf numFmtId="0" fontId="36" fillId="0" borderId="0" xfId="0" applyFont="1" applyAlignment="1" applyProtection="1">
      <alignment horizontal="right" wrapText="1"/>
      <protection locked="0"/>
    </xf>
    <xf numFmtId="14" fontId="22" fillId="0" borderId="0" xfId="0" applyNumberFormat="1" applyFont="1" applyProtection="1">
      <protection locked="0"/>
    </xf>
    <xf numFmtId="0" fontId="56" fillId="0" borderId="55" xfId="0" applyFont="1" applyBorder="1" applyAlignment="1">
      <alignment vertical="center" wrapText="1"/>
    </xf>
    <xf numFmtId="0" fontId="56" fillId="0" borderId="29" xfId="0" applyFont="1" applyBorder="1" applyAlignment="1">
      <alignment vertical="center" wrapText="1"/>
    </xf>
    <xf numFmtId="0" fontId="42" fillId="0" borderId="29" xfId="0" applyFont="1" applyBorder="1" applyAlignment="1">
      <alignment horizontal="left" vertical="center"/>
    </xf>
    <xf numFmtId="0" fontId="56" fillId="0" borderId="56" xfId="0" applyFont="1" applyBorder="1" applyAlignment="1">
      <alignment vertical="center" wrapText="1"/>
    </xf>
    <xf numFmtId="0" fontId="56" fillId="0" borderId="57" xfId="0" applyFont="1" applyBorder="1" applyAlignment="1">
      <alignment vertical="center" wrapText="1"/>
    </xf>
    <xf numFmtId="0" fontId="56" fillId="0" borderId="29" xfId="0" applyFont="1" applyBorder="1" applyAlignment="1">
      <alignment vertical="center"/>
    </xf>
    <xf numFmtId="0" fontId="42" fillId="0" borderId="0" xfId="0" applyFont="1" applyAlignment="1">
      <alignment horizontal="left" vertical="center" wrapText="1"/>
    </xf>
    <xf numFmtId="0" fontId="72" fillId="0" borderId="0" xfId="0" applyFont="1" applyAlignment="1">
      <alignment horizontal="center" vertical="center"/>
    </xf>
    <xf numFmtId="0" fontId="72" fillId="0" borderId="62" xfId="0" applyFont="1" applyBorder="1" applyAlignment="1">
      <alignment horizontal="center" vertical="center"/>
    </xf>
    <xf numFmtId="0" fontId="72" fillId="0" borderId="8" xfId="0" applyFont="1" applyBorder="1" applyAlignment="1">
      <alignment horizontal="center" vertical="center"/>
    </xf>
    <xf numFmtId="0" fontId="42" fillId="0" borderId="0" xfId="0" applyFont="1" applyAlignment="1">
      <alignment horizontal="left" vertical="center"/>
    </xf>
    <xf numFmtId="0" fontId="72" fillId="0" borderId="29" xfId="0" applyFont="1" applyBorder="1" applyAlignment="1">
      <alignment horizontal="center" vertical="center"/>
    </xf>
    <xf numFmtId="0" fontId="56" fillId="0" borderId="29" xfId="0" applyFont="1" applyBorder="1" applyAlignment="1">
      <alignment horizontal="left" vertical="center" wrapText="1"/>
    </xf>
    <xf numFmtId="0" fontId="56" fillId="0" borderId="63" xfId="0" applyFont="1" applyBorder="1" applyAlignment="1">
      <alignment horizontal="left" vertical="center" wrapText="1"/>
    </xf>
    <xf numFmtId="0" fontId="56" fillId="0" borderId="62" xfId="0" applyFont="1" applyBorder="1" applyAlignment="1">
      <alignment vertical="center" wrapText="1"/>
    </xf>
    <xf numFmtId="0" fontId="72" fillId="0" borderId="67" xfId="0" applyFont="1" applyBorder="1" applyAlignment="1">
      <alignment vertical="center"/>
    </xf>
    <xf numFmtId="0" fontId="0" fillId="0" borderId="55" xfId="0" applyBorder="1" applyAlignment="1">
      <alignment vertical="center"/>
    </xf>
    <xf numFmtId="0" fontId="0" fillId="0" borderId="57" xfId="0" applyBorder="1" applyAlignment="1">
      <alignment vertical="center"/>
    </xf>
    <xf numFmtId="0" fontId="42" fillId="0" borderId="68" xfId="0" applyFont="1" applyBorder="1" applyAlignment="1">
      <alignment horizontal="center" vertical="center"/>
    </xf>
    <xf numFmtId="0" fontId="0" fillId="0" borderId="68" xfId="0" applyBorder="1" applyAlignment="1">
      <alignment vertical="center"/>
    </xf>
    <xf numFmtId="0" fontId="67" fillId="0" borderId="68" xfId="0" applyFont="1" applyBorder="1" applyAlignment="1">
      <alignment horizontal="left" vertical="center" wrapText="1" indent="2"/>
    </xf>
    <xf numFmtId="0" fontId="0" fillId="0" borderId="69" xfId="0" applyBorder="1" applyAlignment="1">
      <alignment vertical="center"/>
    </xf>
    <xf numFmtId="0" fontId="42" fillId="0" borderId="56" xfId="0" applyFont="1" applyBorder="1" applyAlignment="1">
      <alignment vertical="center"/>
    </xf>
    <xf numFmtId="0" fontId="42" fillId="0" borderId="55" xfId="0" applyFont="1" applyBorder="1" applyAlignment="1" applyProtection="1">
      <alignment vertical="center"/>
      <protection locked="0"/>
    </xf>
    <xf numFmtId="0" fontId="22" fillId="0" borderId="8" xfId="0" applyFont="1" applyBorder="1" applyAlignment="1">
      <alignment horizontal="left" vertical="center" wrapText="1"/>
    </xf>
    <xf numFmtId="38" fontId="42" fillId="0" borderId="0" xfId="0" applyNumberFormat="1" applyFont="1" applyAlignment="1">
      <alignment horizontal="center" vertical="center"/>
    </xf>
    <xf numFmtId="49" fontId="22" fillId="0" borderId="0" xfId="0" applyNumberFormat="1" applyFont="1" applyAlignment="1">
      <alignment horizontal="left" vertical="top"/>
    </xf>
    <xf numFmtId="0" fontId="22" fillId="0" borderId="4" xfId="0" applyFont="1" applyBorder="1" applyAlignment="1">
      <alignment vertical="center" wrapText="1"/>
    </xf>
    <xf numFmtId="0" fontId="37" fillId="0" borderId="75" xfId="0" applyFont="1" applyBorder="1" applyAlignment="1">
      <alignment horizontal="left" vertical="center"/>
    </xf>
    <xf numFmtId="0" fontId="22" fillId="0" borderId="29" xfId="0" applyFont="1" applyBorder="1" applyAlignment="1" applyProtection="1">
      <alignment horizontal="right" vertical="center"/>
      <protection locked="0"/>
    </xf>
    <xf numFmtId="0" fontId="57" fillId="0" borderId="0" xfId="0" applyFont="1"/>
    <xf numFmtId="0" fontId="71" fillId="0" borderId="0" xfId="0" applyFont="1"/>
    <xf numFmtId="0" fontId="61" fillId="0" borderId="0" xfId="0" applyFont="1"/>
    <xf numFmtId="0" fontId="64" fillId="0" borderId="0" xfId="0" applyFont="1"/>
    <xf numFmtId="0" fontId="58" fillId="0" borderId="0" xfId="0" applyFont="1"/>
    <xf numFmtId="0" fontId="42" fillId="0" borderId="0" xfId="0" applyFont="1" applyAlignment="1">
      <alignment horizontal="center"/>
    </xf>
    <xf numFmtId="0" fontId="66" fillId="0" borderId="0" xfId="0" applyFont="1"/>
    <xf numFmtId="0" fontId="10" fillId="0" borderId="0" xfId="0" applyFont="1"/>
    <xf numFmtId="0" fontId="22" fillId="0" borderId="2" xfId="0" applyFont="1" applyBorder="1" applyAlignment="1">
      <alignment horizontal="left" vertical="center" wrapText="1"/>
    </xf>
    <xf numFmtId="0" fontId="22" fillId="0" borderId="5" xfId="0" applyFont="1" applyBorder="1" applyAlignment="1">
      <alignment vertical="center"/>
    </xf>
    <xf numFmtId="0" fontId="22" fillId="0" borderId="4" xfId="0" applyFont="1" applyBorder="1" applyAlignment="1">
      <alignment horizontal="center" vertical="center"/>
    </xf>
    <xf numFmtId="0" fontId="56" fillId="0" borderId="29" xfId="0" applyFont="1" applyBorder="1" applyAlignment="1">
      <alignment horizontal="left" vertical="center"/>
    </xf>
    <xf numFmtId="0" fontId="61" fillId="0" borderId="0" xfId="0" applyFont="1" applyAlignment="1" applyProtection="1">
      <alignment horizontal="left" vertical="center" wrapText="1"/>
      <protection locked="0"/>
    </xf>
    <xf numFmtId="0" fontId="22" fillId="0" borderId="2" xfId="0" applyFont="1" applyBorder="1" applyAlignment="1">
      <alignment horizontal="right"/>
    </xf>
    <xf numFmtId="0" fontId="22" fillId="0" borderId="0" xfId="0" applyFont="1" applyAlignment="1">
      <alignment textRotation="255"/>
    </xf>
    <xf numFmtId="0" fontId="22" fillId="0" borderId="81" xfId="0" applyFont="1" applyBorder="1" applyAlignment="1">
      <alignment vertical="center" textRotation="255"/>
    </xf>
    <xf numFmtId="0" fontId="22" fillId="0" borderId="82" xfId="0" applyFont="1" applyBorder="1" applyAlignment="1">
      <alignment vertical="center" textRotation="255"/>
    </xf>
    <xf numFmtId="0" fontId="23" fillId="0" borderId="82" xfId="0" applyFont="1" applyBorder="1" applyAlignment="1">
      <alignment horizontal="left" vertical="center"/>
    </xf>
    <xf numFmtId="0" fontId="23" fillId="0" borderId="82" xfId="0" applyFont="1" applyBorder="1" applyAlignment="1">
      <alignment vertical="center"/>
    </xf>
    <xf numFmtId="0" fontId="22" fillId="0" borderId="83" xfId="0" applyFont="1" applyBorder="1"/>
    <xf numFmtId="0" fontId="22" fillId="0" borderId="6" xfId="0" applyFont="1" applyBorder="1" applyAlignment="1">
      <alignment horizontal="center" vertical="center"/>
    </xf>
    <xf numFmtId="0" fontId="22" fillId="0" borderId="2" xfId="0" applyFont="1" applyBorder="1" applyAlignment="1">
      <alignment horizontal="center" vertical="center"/>
    </xf>
    <xf numFmtId="177" fontId="42" fillId="0" borderId="0" xfId="0" applyNumberFormat="1" applyFont="1" applyAlignment="1" applyProtection="1">
      <alignment vertical="center"/>
      <protection locked="0"/>
    </xf>
    <xf numFmtId="178" fontId="42" fillId="0" borderId="0" xfId="0" applyNumberFormat="1" applyFont="1" applyAlignment="1" applyProtection="1">
      <alignment vertical="center"/>
      <protection locked="0"/>
    </xf>
    <xf numFmtId="0" fontId="22" fillId="0" borderId="6" xfId="0" applyFont="1" applyBorder="1" applyAlignment="1" applyProtection="1">
      <alignment vertical="center"/>
      <protection hidden="1"/>
    </xf>
    <xf numFmtId="0" fontId="22" fillId="0" borderId="2" xfId="0" applyFont="1" applyBorder="1" applyAlignment="1" applyProtection="1">
      <alignment vertical="center"/>
      <protection hidden="1"/>
    </xf>
    <xf numFmtId="0" fontId="22" fillId="0" borderId="7" xfId="0" applyFont="1" applyBorder="1" applyAlignment="1" applyProtection="1">
      <alignment vertical="center"/>
      <protection hidden="1"/>
    </xf>
    <xf numFmtId="0" fontId="22" fillId="0" borderId="3" xfId="0" applyFont="1" applyBorder="1" applyAlignment="1">
      <alignment vertical="top" wrapText="1"/>
    </xf>
    <xf numFmtId="0" fontId="22" fillId="0" borderId="4" xfId="0" applyFont="1" applyBorder="1" applyAlignment="1">
      <alignment vertical="top" wrapText="1"/>
    </xf>
    <xf numFmtId="0" fontId="22" fillId="0" borderId="5" xfId="0" applyFont="1" applyBorder="1" applyAlignment="1">
      <alignment vertical="top" wrapText="1"/>
    </xf>
    <xf numFmtId="0" fontId="22" fillId="0" borderId="3" xfId="0" applyFont="1" applyBorder="1" applyAlignment="1">
      <alignment vertical="center" wrapText="1"/>
    </xf>
    <xf numFmtId="0" fontId="22" fillId="0" borderId="5" xfId="0" applyFont="1" applyBorder="1" applyAlignment="1">
      <alignment vertical="center" wrapText="1"/>
    </xf>
    <xf numFmtId="0" fontId="22" fillId="0" borderId="2" xfId="0" applyFont="1" applyBorder="1" applyAlignment="1">
      <alignment horizontal="right" vertical="center" wrapText="1"/>
    </xf>
    <xf numFmtId="0" fontId="22" fillId="0" borderId="8" xfId="0" applyFont="1" applyBorder="1" applyAlignment="1">
      <alignment vertical="center" wrapText="1"/>
    </xf>
    <xf numFmtId="0" fontId="22" fillId="0" borderId="3" xfId="0" applyFont="1" applyBorder="1" applyAlignment="1">
      <alignment horizontal="right" vertical="center"/>
    </xf>
    <xf numFmtId="0" fontId="22" fillId="0" borderId="12" xfId="0" applyFont="1" applyBorder="1" applyAlignment="1">
      <alignment horizontal="center" vertical="center"/>
    </xf>
    <xf numFmtId="0" fontId="37" fillId="0" borderId="115" xfId="0" applyFont="1" applyBorder="1" applyAlignment="1">
      <alignment horizontal="left" vertical="center" wrapText="1"/>
    </xf>
    <xf numFmtId="0" fontId="56" fillId="0" borderId="62" xfId="0" applyFont="1" applyBorder="1" applyAlignment="1">
      <alignment vertical="center"/>
    </xf>
    <xf numFmtId="0" fontId="56" fillId="0" borderId="63" xfId="0" applyFont="1" applyBorder="1" applyAlignment="1">
      <alignment vertical="center"/>
    </xf>
    <xf numFmtId="0" fontId="20" fillId="0" borderId="33" xfId="1" applyFont="1" applyBorder="1" applyAlignment="1">
      <alignment horizontal="center" vertical="center"/>
    </xf>
    <xf numFmtId="0" fontId="22" fillId="4" borderId="0" xfId="0" applyFont="1" applyFill="1"/>
    <xf numFmtId="0" fontId="36" fillId="0" borderId="0" xfId="0" applyFont="1" applyAlignment="1">
      <alignment horizontal="center" vertical="top" wrapText="1"/>
    </xf>
    <xf numFmtId="0" fontId="43" fillId="0" borderId="0" xfId="0" applyFont="1" applyAlignment="1">
      <alignment horizontal="center" wrapText="1"/>
    </xf>
    <xf numFmtId="0" fontId="20" fillId="0" borderId="0" xfId="0" applyFont="1" applyProtection="1">
      <protection locked="0"/>
    </xf>
    <xf numFmtId="0" fontId="20" fillId="0" borderId="0" xfId="0" applyFont="1" applyAlignment="1" applyProtection="1">
      <alignment vertical="center"/>
      <protection locked="0"/>
    </xf>
    <xf numFmtId="0" fontId="20" fillId="0" borderId="0" xfId="0" applyFont="1" applyAlignment="1" applyProtection="1">
      <alignment vertical="top"/>
      <protection locked="0"/>
    </xf>
    <xf numFmtId="49" fontId="20" fillId="0" borderId="0" xfId="0" applyNumberFormat="1" applyFont="1" applyProtection="1">
      <protection locked="0"/>
    </xf>
    <xf numFmtId="14" fontId="68" fillId="0" borderId="0" xfId="0" applyNumberFormat="1" applyFont="1" applyProtection="1">
      <protection locked="0"/>
    </xf>
    <xf numFmtId="0" fontId="68" fillId="0" borderId="0" xfId="0" applyFont="1" applyAlignment="1" applyProtection="1">
      <alignment horizontal="right"/>
      <protection locked="0"/>
    </xf>
    <xf numFmtId="0" fontId="68" fillId="0" borderId="0" xfId="0" applyFont="1" applyProtection="1">
      <protection locked="0"/>
    </xf>
    <xf numFmtId="0" fontId="0" fillId="0" borderId="0" xfId="0" applyAlignment="1" applyProtection="1">
      <alignment vertical="center"/>
      <protection locked="0"/>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22" fillId="0" borderId="0" xfId="0" applyFont="1" applyBorder="1" applyAlignment="1">
      <alignment vertical="center"/>
    </xf>
    <xf numFmtId="0" fontId="22" fillId="0" borderId="0" xfId="0" applyFont="1" applyBorder="1" applyAlignment="1">
      <alignment horizontal="left" vertical="center" wrapText="1"/>
    </xf>
    <xf numFmtId="0" fontId="22" fillId="0" borderId="0" xfId="0" applyFont="1"/>
    <xf numFmtId="0" fontId="42" fillId="0" borderId="0" xfId="0" applyFont="1" applyAlignment="1">
      <alignment vertical="center"/>
    </xf>
    <xf numFmtId="0" fontId="22" fillId="0" borderId="0" xfId="1" applyFont="1" applyAlignment="1">
      <alignment vertical="top"/>
    </xf>
    <xf numFmtId="0" fontId="42" fillId="0" borderId="0" xfId="0" applyFont="1" applyAlignment="1" applyProtection="1">
      <alignment horizontal="center" vertical="center"/>
    </xf>
    <xf numFmtId="0" fontId="42" fillId="0" borderId="29" xfId="0" applyFont="1" applyBorder="1" applyAlignment="1" applyProtection="1">
      <alignment horizontal="center" vertical="center"/>
    </xf>
    <xf numFmtId="0" fontId="42" fillId="0" borderId="68" xfId="0" applyFont="1" applyBorder="1" applyAlignment="1" applyProtection="1">
      <alignment horizontal="center" vertical="center"/>
    </xf>
    <xf numFmtId="177" fontId="42" fillId="0" borderId="0" xfId="0" applyNumberFormat="1" applyFont="1" applyAlignment="1">
      <alignment vertical="center"/>
    </xf>
    <xf numFmtId="0" fontId="22" fillId="0" borderId="0" xfId="0" applyFont="1" applyAlignment="1">
      <alignment vertical="center"/>
    </xf>
    <xf numFmtId="0" fontId="22" fillId="0" borderId="0" xfId="0" applyFont="1"/>
    <xf numFmtId="0" fontId="22" fillId="0" borderId="2" xfId="0" applyFont="1" applyBorder="1" applyAlignment="1">
      <alignment vertical="center"/>
    </xf>
    <xf numFmtId="0" fontId="22" fillId="0" borderId="4" xfId="0" applyFont="1" applyBorder="1" applyAlignment="1">
      <alignment vertical="center"/>
    </xf>
    <xf numFmtId="0" fontId="23" fillId="0" borderId="0" xfId="0" applyFont="1" applyAlignment="1">
      <alignment vertical="top"/>
    </xf>
    <xf numFmtId="0" fontId="22" fillId="0" borderId="0" xfId="0" applyFont="1" applyAlignment="1" applyProtection="1">
      <alignment horizontal="right" vertical="center"/>
      <protection hidden="1"/>
    </xf>
    <xf numFmtId="0" fontId="36" fillId="0" borderId="41" xfId="0" applyFont="1" applyBorder="1" applyAlignment="1" applyProtection="1">
      <alignment horizontal="left" vertical="center" wrapText="1"/>
      <protection locked="0"/>
    </xf>
    <xf numFmtId="0" fontId="36" fillId="0" borderId="45" xfId="0" applyFont="1" applyBorder="1" applyAlignment="1" applyProtection="1">
      <alignment horizontal="left" vertical="center" wrapText="1"/>
      <protection locked="0"/>
    </xf>
    <xf numFmtId="0" fontId="36" fillId="0" borderId="1" xfId="0" applyFont="1" applyBorder="1" applyAlignment="1" applyProtection="1">
      <alignment horizontal="left" vertical="center" wrapText="1"/>
      <protection locked="0"/>
    </xf>
    <xf numFmtId="0" fontId="62" fillId="0" borderId="0" xfId="0" applyFont="1" applyAlignment="1" applyProtection="1">
      <alignment horizontal="right" vertical="center"/>
      <protection locked="0"/>
    </xf>
    <xf numFmtId="0" fontId="62" fillId="0" borderId="0" xfId="0" applyFont="1" applyAlignment="1" applyProtection="1">
      <alignment horizontal="center" vertical="center"/>
      <protection locked="0"/>
    </xf>
    <xf numFmtId="0" fontId="42" fillId="0" borderId="55" xfId="0" applyFont="1" applyBorder="1" applyAlignment="1" applyProtection="1">
      <alignment horizontal="center" vertical="center"/>
      <protection locked="0"/>
    </xf>
    <xf numFmtId="0" fontId="42" fillId="0" borderId="0" xfId="0" applyFont="1" applyAlignment="1">
      <alignment vertical="center"/>
    </xf>
    <xf numFmtId="0" fontId="22" fillId="0" borderId="12" xfId="0" applyFont="1" applyBorder="1" applyAlignment="1">
      <alignment horizontal="left" vertical="center" wrapText="1"/>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4" xfId="0" applyFont="1" applyBorder="1" applyAlignment="1">
      <alignment vertical="center"/>
    </xf>
    <xf numFmtId="0" fontId="42" fillId="0" borderId="0" xfId="0" applyFont="1" applyAlignment="1">
      <alignment vertical="center"/>
    </xf>
    <xf numFmtId="0" fontId="22" fillId="0" borderId="0" xfId="0" applyFont="1" applyBorder="1" applyAlignment="1">
      <alignment horizontal="right" vertical="center"/>
    </xf>
    <xf numFmtId="0" fontId="22" fillId="0" borderId="12" xfId="0" applyFont="1" applyBorder="1" applyAlignment="1" applyProtection="1">
      <alignment horizontal="left" vertical="center"/>
      <protection hidden="1"/>
    </xf>
    <xf numFmtId="0" fontId="22" fillId="0" borderId="0" xfId="0" applyFont="1" applyBorder="1" applyAlignment="1" applyProtection="1">
      <alignment vertical="center"/>
      <protection hidden="1"/>
    </xf>
    <xf numFmtId="0" fontId="22" fillId="0" borderId="0" xfId="0" applyFont="1" applyBorder="1" applyAlignment="1" applyProtection="1">
      <alignment horizontal="right" vertical="center"/>
      <protection hidden="1"/>
    </xf>
    <xf numFmtId="0" fontId="74" fillId="0" borderId="0" xfId="0" applyFont="1" applyProtection="1">
      <protection locked="0"/>
    </xf>
    <xf numFmtId="0" fontId="74" fillId="0" borderId="0" xfId="0" applyFont="1" applyAlignment="1" applyProtection="1">
      <alignment vertical="center"/>
      <protection locked="0"/>
    </xf>
    <xf numFmtId="0" fontId="75" fillId="0" borderId="0" xfId="0" applyFont="1" applyAlignment="1" applyProtection="1">
      <alignment vertical="center"/>
      <protection locked="0"/>
    </xf>
    <xf numFmtId="0" fontId="74" fillId="0" borderId="0" xfId="0" applyFont="1" applyAlignment="1" applyProtection="1">
      <alignment horizontal="center" vertical="center"/>
      <protection locked="0"/>
    </xf>
    <xf numFmtId="0" fontId="68" fillId="0" borderId="0" xfId="0" applyFont="1" applyAlignment="1" applyProtection="1">
      <alignment horizontal="center" vertical="top"/>
      <protection locked="0"/>
    </xf>
    <xf numFmtId="0" fontId="68" fillId="0" borderId="0" xfId="0" applyFont="1" applyAlignment="1" applyProtection="1">
      <alignment horizontal="center" vertical="center"/>
      <protection locked="0"/>
    </xf>
    <xf numFmtId="0" fontId="68" fillId="0" borderId="0" xfId="0" applyFont="1" applyProtection="1">
      <protection hidden="1"/>
    </xf>
    <xf numFmtId="0" fontId="22" fillId="0" borderId="0" xfId="0" applyFont="1" applyAlignment="1">
      <alignment horizontal="left" vertical="center"/>
    </xf>
    <xf numFmtId="0" fontId="38"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left"/>
    </xf>
    <xf numFmtId="0" fontId="23" fillId="0" borderId="0" xfId="0" applyFont="1" applyAlignment="1">
      <alignment horizontal="center"/>
    </xf>
    <xf numFmtId="38" fontId="23" fillId="0" borderId="0" xfId="6" applyFont="1" applyBorder="1" applyAlignment="1" applyProtection="1">
      <alignment horizontal="right"/>
      <protection locked="0"/>
    </xf>
    <xf numFmtId="38" fontId="50" fillId="0" borderId="2" xfId="0" applyNumberFormat="1" applyFont="1" applyBorder="1" applyAlignment="1">
      <alignment horizontal="right" shrinkToFit="1"/>
    </xf>
    <xf numFmtId="0" fontId="50" fillId="0" borderId="2" xfId="0" applyFont="1" applyBorder="1" applyAlignment="1">
      <alignment horizontal="right" shrinkToFit="1"/>
    </xf>
    <xf numFmtId="0" fontId="22" fillId="0" borderId="0" xfId="0" applyFont="1"/>
    <xf numFmtId="0" fontId="22" fillId="0" borderId="0" xfId="0" applyFont="1" applyAlignment="1">
      <alignment horizontal="center" vertical="center"/>
    </xf>
    <xf numFmtId="0" fontId="23" fillId="0" borderId="0" xfId="0" applyFont="1" applyAlignment="1" applyProtection="1">
      <alignment horizontal="left" vertical="center" wrapText="1"/>
      <protection locked="0"/>
    </xf>
    <xf numFmtId="0" fontId="23" fillId="0" borderId="0" xfId="0" applyFont="1" applyAlignment="1">
      <alignment horizontal="right"/>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2" fillId="0" borderId="10" xfId="0" applyFont="1" applyBorder="1" applyAlignment="1">
      <alignment vertical="center"/>
    </xf>
    <xf numFmtId="0" fontId="36" fillId="0" borderId="3" xfId="0" applyFont="1" applyBorder="1" applyAlignment="1">
      <alignment horizontal="center" vertical="center"/>
    </xf>
    <xf numFmtId="0" fontId="36" fillId="0" borderId="5" xfId="0" applyFont="1" applyBorder="1" applyAlignment="1">
      <alignment horizontal="center" vertical="center"/>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36" fillId="0" borderId="26" xfId="0" applyFont="1" applyBorder="1" applyAlignment="1">
      <alignment horizontal="left" vertical="center"/>
    </xf>
    <xf numFmtId="0" fontId="36" fillId="0" borderId="28" xfId="0" applyFont="1" applyBorder="1" applyAlignment="1">
      <alignment horizontal="left" vertical="center"/>
    </xf>
    <xf numFmtId="38" fontId="22" fillId="0" borderId="0" xfId="6" applyFont="1" applyFill="1" applyBorder="1" applyAlignment="1" applyProtection="1">
      <alignment horizontal="center"/>
    </xf>
    <xf numFmtId="0" fontId="22" fillId="4" borderId="9" xfId="0" applyFont="1" applyFill="1" applyBorder="1" applyAlignment="1" applyProtection="1">
      <alignment horizontal="left" vertical="center"/>
      <protection locked="0"/>
    </xf>
    <xf numFmtId="0" fontId="22" fillId="4" borderId="10" xfId="0" applyFont="1" applyFill="1" applyBorder="1" applyAlignment="1" applyProtection="1">
      <alignment horizontal="left" vertical="center"/>
      <protection locked="0"/>
    </xf>
    <xf numFmtId="0" fontId="22" fillId="4" borderId="11" xfId="0" applyFont="1" applyFill="1" applyBorder="1" applyAlignment="1" applyProtection="1">
      <alignment horizontal="left" vertical="center"/>
      <protection locked="0"/>
    </xf>
    <xf numFmtId="0" fontId="22" fillId="0" borderId="1" xfId="0" applyFont="1" applyBorder="1" applyAlignment="1">
      <alignment horizontal="left" vertical="center"/>
    </xf>
    <xf numFmtId="0" fontId="22" fillId="0" borderId="1" xfId="0" applyFont="1" applyBorder="1" applyAlignment="1">
      <alignment vertical="center"/>
    </xf>
    <xf numFmtId="0" fontId="22" fillId="0" borderId="10" xfId="0" applyFont="1" applyBorder="1" applyAlignment="1">
      <alignment horizontal="center" vertical="center"/>
    </xf>
    <xf numFmtId="0" fontId="22" fillId="0" borderId="28" xfId="0" applyFont="1" applyBorder="1" applyAlignment="1" applyProtection="1">
      <alignment vertical="center"/>
      <protection locked="0"/>
    </xf>
    <xf numFmtId="0" fontId="22" fillId="0" borderId="28" xfId="0" applyFont="1" applyBorder="1" applyProtection="1">
      <protection locked="0"/>
    </xf>
    <xf numFmtId="0" fontId="22" fillId="0" borderId="27" xfId="0" applyFont="1" applyBorder="1" applyProtection="1">
      <protection locked="0"/>
    </xf>
    <xf numFmtId="0" fontId="22" fillId="0" borderId="17" xfId="0" applyFont="1" applyBorder="1" applyAlignment="1" applyProtection="1">
      <alignment vertical="center" wrapText="1"/>
      <protection locked="0"/>
    </xf>
    <xf numFmtId="0" fontId="22" fillId="0" borderId="18" xfId="0" applyFont="1" applyBorder="1" applyAlignment="1" applyProtection="1">
      <alignment wrapText="1"/>
      <protection locked="0"/>
    </xf>
    <xf numFmtId="0" fontId="22" fillId="0" borderId="19" xfId="0" applyFont="1" applyBorder="1" applyAlignment="1" applyProtection="1">
      <alignment wrapText="1"/>
      <protection locked="0"/>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5" xfId="0" applyFont="1" applyBorder="1" applyAlignment="1">
      <alignment horizontal="left" vertical="center"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2" fillId="0" borderId="12" xfId="0" applyFont="1" applyBorder="1" applyAlignment="1">
      <alignment horizontal="left" vertical="center" wrapText="1"/>
    </xf>
    <xf numFmtId="0" fontId="22" fillId="0" borderId="6" xfId="0" applyFont="1" applyBorder="1" applyAlignment="1">
      <alignment horizontal="left" vertical="center" wrapText="1"/>
    </xf>
    <xf numFmtId="0" fontId="22" fillId="0" borderId="2" xfId="0" applyFont="1" applyBorder="1" applyAlignment="1">
      <alignment horizontal="left" vertical="center" wrapText="1"/>
    </xf>
    <xf numFmtId="0" fontId="22" fillId="0" borderId="7" xfId="0" applyFont="1" applyBorder="1" applyAlignment="1">
      <alignment horizontal="left" vertical="center" wrapText="1"/>
    </xf>
    <xf numFmtId="0" fontId="22" fillId="0" borderId="10" xfId="0" applyFont="1" applyBorder="1" applyAlignment="1" applyProtection="1">
      <alignment horizontal="center" vertical="center"/>
      <protection locked="0"/>
    </xf>
    <xf numFmtId="0" fontId="22" fillId="0" borderId="9" xfId="0" applyFont="1" applyBorder="1" applyAlignment="1" applyProtection="1">
      <alignment horizontal="left" vertical="center" wrapText="1" shrinkToFit="1"/>
      <protection locked="0"/>
    </xf>
    <xf numFmtId="0" fontId="22" fillId="0" borderId="10" xfId="0" applyFont="1" applyBorder="1" applyAlignment="1" applyProtection="1">
      <alignment horizontal="left" vertical="center" wrapText="1" shrinkToFit="1"/>
      <protection locked="0"/>
    </xf>
    <xf numFmtId="0" fontId="22" fillId="0" borderId="11" xfId="0" applyFont="1" applyBorder="1" applyAlignment="1" applyProtection="1">
      <alignment horizontal="left" vertical="center" wrapText="1" shrinkToFit="1"/>
      <protection locked="0"/>
    </xf>
    <xf numFmtId="0" fontId="22" fillId="0" borderId="11" xfId="0" applyFont="1" applyBorder="1" applyAlignment="1">
      <alignment vertical="center"/>
    </xf>
    <xf numFmtId="0" fontId="36" fillId="0" borderId="1" xfId="0" applyFont="1" applyBorder="1" applyAlignment="1">
      <alignment horizontal="center" vertical="center" shrinkToFit="1"/>
    </xf>
    <xf numFmtId="49" fontId="22" fillId="0" borderId="1" xfId="0" applyNumberFormat="1" applyFont="1" applyBorder="1" applyAlignment="1" applyProtection="1">
      <alignment horizontal="center" vertical="center"/>
      <protection locked="0"/>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49" fontId="22" fillId="0" borderId="4" xfId="0" applyNumberFormat="1" applyFont="1" applyBorder="1" applyAlignment="1" applyProtection="1">
      <alignment horizontal="center" vertical="center" wrapText="1"/>
      <protection locked="0"/>
    </xf>
    <xf numFmtId="49" fontId="22" fillId="0" borderId="5" xfId="0" applyNumberFormat="1" applyFont="1" applyBorder="1" applyAlignment="1" applyProtection="1">
      <alignment horizontal="center" vertical="center" wrapText="1"/>
      <protection locked="0"/>
    </xf>
    <xf numFmtId="49" fontId="22" fillId="0" borderId="2" xfId="0" applyNumberFormat="1" applyFont="1" applyBorder="1" applyAlignment="1" applyProtection="1">
      <alignment horizontal="center" vertical="center" wrapText="1"/>
      <protection locked="0"/>
    </xf>
    <xf numFmtId="49" fontId="22" fillId="0" borderId="7" xfId="0" applyNumberFormat="1" applyFont="1" applyBorder="1" applyAlignment="1" applyProtection="1">
      <alignment horizontal="center" vertical="center" wrapText="1"/>
      <protection locked="0"/>
    </xf>
    <xf numFmtId="49" fontId="22" fillId="0" borderId="9" xfId="0" applyNumberFormat="1" applyFont="1" applyBorder="1" applyAlignment="1" applyProtection="1">
      <alignment horizontal="center" vertical="center"/>
      <protection locked="0"/>
    </xf>
    <xf numFmtId="49" fontId="22" fillId="0" borderId="10" xfId="0" applyNumberFormat="1" applyFont="1" applyBorder="1" applyAlignment="1" applyProtection="1">
      <alignment horizontal="center" vertical="center"/>
      <protection locked="0"/>
    </xf>
    <xf numFmtId="49" fontId="22" fillId="0" borderId="11" xfId="0" applyNumberFormat="1" applyFont="1" applyBorder="1" applyAlignment="1" applyProtection="1">
      <alignment horizontal="center" vertical="center"/>
      <protection locked="0"/>
    </xf>
    <xf numFmtId="0" fontId="36" fillId="0" borderId="9" xfId="0" applyFont="1" applyBorder="1" applyAlignment="1">
      <alignment horizontal="center" vertical="center" shrinkToFit="1"/>
    </xf>
    <xf numFmtId="0" fontId="36" fillId="0" borderId="11" xfId="0" applyFont="1" applyBorder="1" applyAlignment="1">
      <alignment horizontal="center" vertical="center" shrinkToFit="1"/>
    </xf>
    <xf numFmtId="0" fontId="22" fillId="0" borderId="2" xfId="0" applyFont="1" applyBorder="1" applyAlignment="1">
      <alignment vertical="center"/>
    </xf>
    <xf numFmtId="0" fontId="22" fillId="0" borderId="2" xfId="0" applyFont="1" applyBorder="1"/>
    <xf numFmtId="0" fontId="22" fillId="0" borderId="0" xfId="0" applyFont="1" applyAlignment="1">
      <alignment horizontal="right" vertical="center"/>
    </xf>
    <xf numFmtId="0" fontId="22" fillId="0" borderId="0" xfId="0" applyFont="1" applyAlignment="1" applyProtection="1">
      <alignment horizontal="left" vertical="center"/>
      <protection locked="0"/>
    </xf>
    <xf numFmtId="0" fontId="24" fillId="0" borderId="0" xfId="0" applyFont="1" applyAlignment="1">
      <alignment vertical="top" wrapText="1"/>
    </xf>
    <xf numFmtId="0" fontId="24" fillId="0" borderId="0" xfId="0" applyFont="1" applyAlignment="1">
      <alignment vertical="top"/>
    </xf>
    <xf numFmtId="0" fontId="22" fillId="4" borderId="0" xfId="0" applyFont="1" applyFill="1" applyAlignment="1" applyProtection="1">
      <alignment horizontal="left" vertical="top" wrapText="1"/>
      <protection locked="0"/>
    </xf>
    <xf numFmtId="0" fontId="22" fillId="0" borderId="0" xfId="0" applyFont="1" applyAlignment="1" applyProtection="1">
      <alignment horizontal="left" vertical="top" wrapText="1"/>
      <protection locked="0"/>
    </xf>
    <xf numFmtId="49" fontId="22" fillId="0" borderId="0" xfId="0" applyNumberFormat="1" applyFont="1" applyAlignment="1" applyProtection="1">
      <alignment horizontal="left" vertical="center" wrapText="1" shrinkToFit="1"/>
      <protection locked="0"/>
    </xf>
    <xf numFmtId="0" fontId="24" fillId="0" borderId="0" xfId="0" applyFont="1" applyAlignment="1">
      <alignment horizontal="left" vertical="top" wrapText="1"/>
    </xf>
    <xf numFmtId="38" fontId="36" fillId="0" borderId="0" xfId="6" applyFont="1" applyBorder="1" applyAlignment="1" applyProtection="1">
      <alignment horizontal="right"/>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0" xfId="0" applyFont="1" applyAlignment="1">
      <alignment horizontal="left" vertical="top" wrapText="1"/>
    </xf>
    <xf numFmtId="0" fontId="22" fillId="0" borderId="12" xfId="0" applyFont="1" applyBorder="1" applyAlignment="1">
      <alignment horizontal="left" vertical="top" wrapText="1"/>
    </xf>
    <xf numFmtId="0" fontId="22" fillId="0" borderId="2" xfId="0" applyFont="1" applyBorder="1" applyAlignment="1">
      <alignment horizontal="left" vertical="top" wrapText="1"/>
    </xf>
    <xf numFmtId="0" fontId="22" fillId="0" borderId="7" xfId="0" applyFont="1" applyBorder="1" applyAlignment="1">
      <alignment horizontal="left" vertical="top" wrapText="1"/>
    </xf>
    <xf numFmtId="0" fontId="22" fillId="0" borderId="26" xfId="0" applyFont="1" applyBorder="1" applyAlignment="1" applyProtection="1">
      <alignment horizontal="left" vertical="center"/>
      <protection locked="0"/>
    </xf>
    <xf numFmtId="0" fontId="22" fillId="0" borderId="28" xfId="0" applyFont="1" applyBorder="1" applyAlignment="1" applyProtection="1">
      <alignment horizontal="left" vertical="center"/>
      <protection locked="0"/>
    </xf>
    <xf numFmtId="0" fontId="22" fillId="0" borderId="8" xfId="0" applyFont="1" applyBorder="1" applyAlignment="1">
      <alignment horizontal="center" vertical="center" wrapText="1"/>
    </xf>
    <xf numFmtId="0" fontId="22" fillId="0" borderId="0" xfId="0" applyFont="1" applyAlignment="1">
      <alignment horizontal="center" vertical="center" wrapText="1"/>
    </xf>
    <xf numFmtId="0" fontId="22" fillId="0" borderId="12"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62" xfId="0" applyFont="1" applyBorder="1" applyAlignment="1" applyProtection="1">
      <alignment horizontal="left" vertical="center"/>
      <protection locked="0"/>
    </xf>
    <xf numFmtId="0" fontId="22" fillId="0" borderId="29" xfId="0" applyFont="1" applyBorder="1" applyAlignment="1" applyProtection="1">
      <alignment horizontal="left" vertical="center"/>
      <protection locked="0"/>
    </xf>
    <xf numFmtId="0" fontId="22" fillId="0" borderId="9"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9" xfId="0" applyFont="1" applyBorder="1" applyAlignment="1" applyProtection="1">
      <alignment horizontal="left" vertical="center" wrapText="1"/>
      <protection locked="0"/>
    </xf>
    <xf numFmtId="0" fontId="22" fillId="0" borderId="10" xfId="0" applyFont="1" applyBorder="1" applyAlignment="1" applyProtection="1">
      <alignment horizontal="left" vertical="center" wrapText="1"/>
      <protection locked="0"/>
    </xf>
    <xf numFmtId="0" fontId="22" fillId="0" borderId="11" xfId="0" applyFont="1" applyBorder="1" applyAlignment="1" applyProtection="1">
      <alignment horizontal="left" vertical="center" wrapText="1"/>
      <protection locked="0"/>
    </xf>
    <xf numFmtId="0" fontId="22" fillId="0" borderId="8" xfId="0" applyFont="1" applyBorder="1" applyAlignment="1">
      <alignment horizontal="center" vertical="center"/>
    </xf>
    <xf numFmtId="0" fontId="22" fillId="0" borderId="12" xfId="0" applyFont="1" applyBorder="1" applyAlignment="1">
      <alignment horizontal="center" vertical="center"/>
    </xf>
    <xf numFmtId="0" fontId="22" fillId="0" borderId="18" xfId="0" applyFont="1" applyBorder="1" applyAlignment="1" applyProtection="1">
      <alignment horizontal="left" vertical="center"/>
      <protection locked="0"/>
    </xf>
    <xf numFmtId="0" fontId="22" fillId="0" borderId="4" xfId="0" applyFont="1" applyBorder="1" applyAlignment="1">
      <alignment horizontal="center" vertical="center"/>
    </xf>
    <xf numFmtId="0" fontId="22" fillId="0" borderId="2" xfId="0" applyFont="1" applyBorder="1" applyAlignment="1">
      <alignment horizontal="center" vertical="center"/>
    </xf>
    <xf numFmtId="0" fontId="23" fillId="0" borderId="26" xfId="0" applyFont="1" applyBorder="1" applyAlignment="1">
      <alignment horizontal="center" vertical="center"/>
    </xf>
    <xf numFmtId="0" fontId="23" fillId="0" borderId="28" xfId="0" applyFont="1" applyBorder="1" applyAlignment="1">
      <alignment horizontal="center" vertical="center"/>
    </xf>
    <xf numFmtId="0" fontId="23" fillId="0" borderId="27" xfId="0" applyFont="1" applyBorder="1" applyAlignment="1">
      <alignment horizontal="center" vertical="center"/>
    </xf>
    <xf numFmtId="0" fontId="22" fillId="0" borderId="27" xfId="0" applyFont="1" applyBorder="1" applyAlignment="1" applyProtection="1">
      <alignment horizontal="left" vertical="center"/>
      <protection locked="0"/>
    </xf>
    <xf numFmtId="0" fontId="22" fillId="0" borderId="3" xfId="0" applyFont="1" applyBorder="1" applyAlignment="1">
      <alignment horizontal="left" wrapText="1"/>
    </xf>
    <xf numFmtId="0" fontId="22" fillId="0" borderId="5" xfId="0" applyFont="1" applyBorder="1" applyAlignment="1">
      <alignment horizontal="left" wrapText="1"/>
    </xf>
    <xf numFmtId="0" fontId="22" fillId="0" borderId="8" xfId="0" applyFont="1" applyBorder="1" applyAlignment="1">
      <alignment horizontal="left" wrapText="1"/>
    </xf>
    <xf numFmtId="0" fontId="22" fillId="0" borderId="12" xfId="0" applyFont="1" applyBorder="1" applyAlignment="1">
      <alignment horizontal="left" wrapText="1"/>
    </xf>
    <xf numFmtId="0" fontId="22" fillId="0" borderId="17" xfId="0" applyFont="1" applyBorder="1" applyAlignment="1" applyProtection="1">
      <alignment horizontal="left" vertical="center"/>
      <protection locked="0"/>
    </xf>
    <xf numFmtId="0" fontId="22" fillId="0" borderId="14" xfId="0" applyFont="1" applyBorder="1" applyAlignment="1">
      <alignment vertical="center"/>
    </xf>
    <xf numFmtId="0" fontId="23" fillId="0" borderId="41" xfId="0" applyFont="1" applyBorder="1" applyAlignment="1">
      <alignment horizontal="center" vertical="center"/>
    </xf>
    <xf numFmtId="0" fontId="22" fillId="0" borderId="41" xfId="0" applyFont="1" applyBorder="1" applyAlignment="1">
      <alignment horizontal="center" vertical="center"/>
    </xf>
    <xf numFmtId="0" fontId="22" fillId="0" borderId="41" xfId="0" applyFont="1" applyBorder="1" applyAlignment="1" applyProtection="1">
      <alignment horizontal="left" vertical="center" shrinkToFit="1"/>
      <protection locked="0"/>
    </xf>
    <xf numFmtId="0" fontId="23" fillId="0" borderId="3" xfId="0" applyFont="1" applyBorder="1" applyAlignment="1">
      <alignment horizontal="center" vertical="center" wrapText="1"/>
    </xf>
    <xf numFmtId="0" fontId="23" fillId="0" borderId="5" xfId="0" applyFont="1" applyBorder="1" applyAlignment="1">
      <alignment horizontal="center" vertical="center"/>
    </xf>
    <xf numFmtId="0" fontId="23" fillId="0" borderId="8" xfId="0" applyFont="1" applyBorder="1" applyAlignment="1">
      <alignment horizontal="center" vertical="center"/>
    </xf>
    <xf numFmtId="0" fontId="23" fillId="0" borderId="12" xfId="0" applyFont="1" applyBorder="1" applyAlignment="1">
      <alignment horizontal="center" vertical="center"/>
    </xf>
    <xf numFmtId="0" fontId="22" fillId="0" borderId="92" xfId="0" applyFont="1" applyBorder="1" applyAlignment="1">
      <alignment vertical="center" wrapText="1"/>
    </xf>
    <xf numFmtId="0" fontId="22" fillId="0" borderId="65" xfId="0" applyFont="1" applyBorder="1" applyAlignment="1">
      <alignment vertical="center"/>
    </xf>
    <xf numFmtId="0" fontId="22" fillId="0" borderId="93" xfId="0" applyFont="1" applyBorder="1" applyAlignment="1">
      <alignment vertical="center"/>
    </xf>
    <xf numFmtId="0" fontId="22" fillId="0" borderId="109" xfId="0" applyFont="1" applyBorder="1" applyAlignment="1">
      <alignment vertical="center"/>
    </xf>
    <xf numFmtId="0" fontId="22" fillId="0" borderId="7" xfId="0" applyFont="1" applyBorder="1" applyAlignment="1">
      <alignment vertical="center"/>
    </xf>
    <xf numFmtId="0" fontId="23" fillId="0" borderId="107" xfId="0" applyFont="1" applyBorder="1" applyAlignment="1">
      <alignment horizontal="center" vertical="center" shrinkToFit="1"/>
    </xf>
    <xf numFmtId="0" fontId="23" fillId="0" borderId="65" xfId="0" applyFont="1" applyBorder="1" applyAlignment="1">
      <alignment horizontal="center" vertical="center" shrinkToFit="1"/>
    </xf>
    <xf numFmtId="0" fontId="23" fillId="0" borderId="108" xfId="0" applyFont="1" applyBorder="1" applyAlignment="1">
      <alignment horizontal="center" vertical="center" shrinkToFit="1"/>
    </xf>
    <xf numFmtId="0" fontId="36" fillId="0" borderId="107" xfId="0" applyFont="1" applyBorder="1" applyAlignment="1">
      <alignment horizontal="left" vertical="center" wrapText="1"/>
    </xf>
    <xf numFmtId="0" fontId="36" fillId="0" borderId="65" xfId="0" applyFont="1" applyBorder="1" applyAlignment="1">
      <alignment horizontal="left" vertical="center" wrapText="1"/>
    </xf>
    <xf numFmtId="0" fontId="36" fillId="0" borderId="104" xfId="0" applyFont="1" applyBorder="1" applyAlignment="1">
      <alignment horizontal="left" vertical="center" wrapText="1"/>
    </xf>
    <xf numFmtId="0" fontId="22" fillId="0" borderId="2" xfId="0" applyFont="1" applyBorder="1" applyAlignment="1">
      <alignment horizontal="right" vertical="center"/>
    </xf>
    <xf numFmtId="0" fontId="23" fillId="0" borderId="2" xfId="0" applyFont="1" applyBorder="1" applyAlignment="1">
      <alignment horizontal="center" vertical="center" wrapText="1"/>
    </xf>
    <xf numFmtId="0" fontId="23" fillId="0" borderId="68" xfId="0" applyFont="1" applyBorder="1" applyAlignment="1">
      <alignment horizontal="center" vertical="center" wrapText="1"/>
    </xf>
    <xf numFmtId="0" fontId="22" fillId="0" borderId="15" xfId="0" applyFont="1" applyBorder="1" applyAlignment="1">
      <alignment horizontal="center" vertical="center"/>
    </xf>
    <xf numFmtId="0" fontId="22" fillId="0" borderId="15" xfId="0" applyFont="1" applyBorder="1" applyAlignment="1" applyProtection="1">
      <alignment horizontal="left" vertical="center" shrinkToFit="1"/>
      <protection locked="0"/>
    </xf>
    <xf numFmtId="0" fontId="22" fillId="0" borderId="0" xfId="0" applyFont="1" applyAlignment="1" applyProtection="1">
      <alignment horizontal="center" vertical="center"/>
      <protection locked="0"/>
    </xf>
    <xf numFmtId="0" fontId="22" fillId="0" borderId="112" xfId="0" applyFont="1" applyBorder="1" applyAlignment="1">
      <alignment vertical="center" wrapText="1"/>
    </xf>
    <xf numFmtId="0" fontId="22" fillId="0" borderId="4" xfId="0" applyFont="1" applyBorder="1" applyAlignment="1">
      <alignment vertical="center"/>
    </xf>
    <xf numFmtId="0" fontId="22" fillId="0" borderId="5" xfId="0" applyFont="1" applyBorder="1" applyAlignment="1">
      <alignment vertical="center"/>
    </xf>
    <xf numFmtId="0" fontId="23" fillId="0" borderId="66" xfId="0" applyFont="1" applyBorder="1" applyAlignment="1">
      <alignment horizontal="center" vertical="center" shrinkToFit="1"/>
    </xf>
    <xf numFmtId="0" fontId="23" fillId="0" borderId="4" xfId="0" applyFont="1" applyBorder="1" applyAlignment="1">
      <alignment horizontal="center" vertical="center" shrinkToFit="1"/>
    </xf>
    <xf numFmtId="0" fontId="23" fillId="0" borderId="113" xfId="0" applyFont="1" applyBorder="1" applyAlignment="1">
      <alignment horizontal="center" vertical="center" shrinkToFit="1"/>
    </xf>
    <xf numFmtId="0" fontId="36" fillId="0" borderId="66" xfId="0" applyFont="1" applyBorder="1" applyAlignment="1">
      <alignment horizontal="left" vertical="center" wrapText="1"/>
    </xf>
    <xf numFmtId="0" fontId="36" fillId="0" borderId="4" xfId="0" applyFont="1" applyBorder="1" applyAlignment="1">
      <alignment horizontal="left" vertical="center" wrapText="1"/>
    </xf>
    <xf numFmtId="0" fontId="36" fillId="0" borderId="114" xfId="0" applyFont="1" applyBorder="1" applyAlignment="1">
      <alignment horizontal="left" vertical="center" wrapText="1"/>
    </xf>
    <xf numFmtId="0" fontId="22" fillId="0" borderId="74" xfId="0" applyFont="1" applyBorder="1" applyAlignment="1">
      <alignment vertical="center" wrapText="1"/>
    </xf>
    <xf numFmtId="0" fontId="22" fillId="0" borderId="12" xfId="0" applyFont="1" applyBorder="1" applyAlignment="1">
      <alignment vertical="center"/>
    </xf>
    <xf numFmtId="0" fontId="23" fillId="0" borderId="115" xfId="0" applyFont="1" applyBorder="1" applyAlignment="1">
      <alignment horizontal="center" vertical="center" shrinkToFit="1"/>
    </xf>
    <xf numFmtId="0" fontId="23" fillId="0" borderId="0" xfId="0" applyFont="1" applyAlignment="1">
      <alignment horizontal="center" vertical="center" shrinkToFit="1"/>
    </xf>
    <xf numFmtId="0" fontId="23" fillId="0" borderId="116" xfId="0" applyFont="1" applyBorder="1" applyAlignment="1">
      <alignment horizontal="center" vertical="center" shrinkToFit="1"/>
    </xf>
    <xf numFmtId="0" fontId="36" fillId="0" borderId="115" xfId="0" applyFont="1" applyBorder="1" applyAlignment="1">
      <alignment horizontal="left" vertical="center" wrapText="1"/>
    </xf>
    <xf numFmtId="0" fontId="36" fillId="0" borderId="0" xfId="0" applyFont="1" applyAlignment="1">
      <alignment horizontal="left" vertical="center" wrapText="1"/>
    </xf>
    <xf numFmtId="0" fontId="36" fillId="0" borderId="75" xfId="0" applyFont="1" applyBorder="1" applyAlignment="1">
      <alignment horizontal="left" vertical="center" wrapText="1"/>
    </xf>
    <xf numFmtId="0" fontId="22" fillId="0" borderId="94" xfId="0" applyFont="1" applyBorder="1" applyAlignment="1">
      <alignment vertical="center"/>
    </xf>
    <xf numFmtId="0" fontId="22" fillId="0" borderId="68" xfId="0" applyFont="1" applyBorder="1" applyAlignment="1">
      <alignment vertical="center"/>
    </xf>
    <xf numFmtId="0" fontId="22" fillId="0" borderId="105" xfId="0" applyFont="1" applyBorder="1" applyAlignment="1">
      <alignment vertical="center"/>
    </xf>
    <xf numFmtId="0" fontId="22" fillId="0" borderId="68" xfId="0" applyFont="1" applyBorder="1" applyAlignment="1">
      <alignment horizontal="right" vertical="center"/>
    </xf>
    <xf numFmtId="0" fontId="24" fillId="0" borderId="0" xfId="0" applyFont="1" applyAlignment="1">
      <alignment horizontal="right" vertical="top"/>
    </xf>
    <xf numFmtId="0" fontId="22" fillId="0" borderId="9" xfId="0" applyFont="1" applyBorder="1" applyAlignment="1">
      <alignment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9" xfId="0" applyFont="1" applyBorder="1" applyAlignment="1" applyProtection="1">
      <alignment vertical="center" wrapText="1"/>
      <protection locked="0"/>
    </xf>
    <xf numFmtId="0" fontId="22" fillId="0" borderId="10" xfId="0" applyFont="1" applyBorder="1" applyAlignment="1" applyProtection="1">
      <alignment vertical="center" wrapText="1"/>
      <protection locked="0"/>
    </xf>
    <xf numFmtId="0" fontId="22" fillId="0" borderId="11" xfId="0" applyFont="1" applyBorder="1" applyAlignment="1" applyProtection="1">
      <alignment vertical="center" wrapText="1"/>
      <protection locked="0"/>
    </xf>
    <xf numFmtId="0" fontId="23" fillId="0" borderId="9" xfId="0"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2" fillId="0" borderId="9" xfId="0" applyFont="1" applyBorder="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vertical="top" wrapText="1"/>
    </xf>
    <xf numFmtId="0" fontId="47" fillId="0" borderId="6" xfId="0" applyFont="1" applyBorder="1" applyAlignment="1">
      <alignment horizontal="left" vertical="center" wrapText="1"/>
    </xf>
    <xf numFmtId="0" fontId="24" fillId="0" borderId="2" xfId="0" applyFont="1" applyBorder="1" applyAlignment="1">
      <alignment horizontal="left" vertical="center" wrapText="1"/>
    </xf>
    <xf numFmtId="0" fontId="24" fillId="0" borderId="7" xfId="0" applyFont="1" applyBorder="1" applyAlignment="1">
      <alignment horizontal="left" vertical="center" wrapText="1"/>
    </xf>
    <xf numFmtId="0" fontId="36" fillId="0" borderId="1" xfId="0" applyFont="1" applyBorder="1" applyAlignment="1" applyProtection="1">
      <alignment horizontal="left" vertical="center" wrapText="1"/>
      <protection locked="0"/>
    </xf>
    <xf numFmtId="0" fontId="22" fillId="0" borderId="26" xfId="0"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22" fillId="0" borderId="46" xfId="0" applyFont="1" applyBorder="1" applyAlignment="1">
      <alignment horizontal="left" vertical="center" wrapText="1"/>
    </xf>
    <xf numFmtId="0" fontId="22" fillId="0" borderId="47" xfId="0" applyFont="1" applyBorder="1" applyAlignment="1">
      <alignment horizontal="left" vertical="center" wrapText="1"/>
    </xf>
    <xf numFmtId="0" fontId="22" fillId="0" borderId="48" xfId="0" applyFont="1" applyBorder="1" applyAlignment="1">
      <alignment horizontal="left" vertical="center" wrapText="1"/>
    </xf>
    <xf numFmtId="0" fontId="23" fillId="0" borderId="9" xfId="0" applyFont="1" applyBorder="1" applyAlignment="1" applyProtection="1">
      <alignment horizontal="left" vertical="center" wrapText="1"/>
      <protection locked="0"/>
    </xf>
    <xf numFmtId="0" fontId="23" fillId="0" borderId="10" xfId="0" applyFont="1" applyBorder="1" applyAlignment="1" applyProtection="1">
      <alignment horizontal="left" vertical="center" wrapText="1"/>
      <protection locked="0"/>
    </xf>
    <xf numFmtId="0" fontId="23" fillId="0" borderId="11" xfId="0" applyFont="1" applyBorder="1" applyAlignment="1" applyProtection="1">
      <alignment horizontal="left" vertical="center" wrapText="1"/>
      <protection locked="0"/>
    </xf>
    <xf numFmtId="0" fontId="23" fillId="0" borderId="17" xfId="0" applyFont="1" applyBorder="1" applyAlignment="1" applyProtection="1">
      <alignment horizontal="left" vertical="center" wrapText="1"/>
      <protection locked="0"/>
    </xf>
    <xf numFmtId="0" fontId="23" fillId="0" borderId="18" xfId="0" applyFont="1" applyBorder="1" applyAlignment="1" applyProtection="1">
      <alignment horizontal="left" vertical="center" wrapText="1"/>
      <protection locked="0"/>
    </xf>
    <xf numFmtId="0" fontId="23" fillId="0" borderId="19" xfId="0" applyFont="1" applyBorder="1" applyAlignment="1" applyProtection="1">
      <alignment horizontal="left" vertical="center" wrapText="1"/>
      <protection locked="0"/>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0" xfId="0" applyFont="1" applyAlignment="1">
      <alignment vertical="center" wrapText="1"/>
    </xf>
    <xf numFmtId="0" fontId="22" fillId="0" borderId="0" xfId="4" applyFont="1" applyAlignment="1">
      <alignment vertical="center" wrapText="1"/>
    </xf>
    <xf numFmtId="0" fontId="23" fillId="0" borderId="26" xfId="0" applyFont="1" applyBorder="1" applyAlignment="1" applyProtection="1">
      <alignment horizontal="left" vertical="center" wrapText="1"/>
      <protection locked="0"/>
    </xf>
    <xf numFmtId="0" fontId="23" fillId="0" borderId="28" xfId="0" applyFont="1" applyBorder="1" applyAlignment="1" applyProtection="1">
      <alignment horizontal="left" vertical="center" wrapText="1"/>
      <protection locked="0"/>
    </xf>
    <xf numFmtId="0" fontId="23" fillId="0" borderId="27" xfId="0" applyFont="1" applyBorder="1" applyAlignment="1" applyProtection="1">
      <alignment horizontal="left" vertical="center" wrapText="1"/>
      <protection locked="0"/>
    </xf>
    <xf numFmtId="0" fontId="23" fillId="0" borderId="1" xfId="0" applyFont="1" applyBorder="1" applyAlignment="1">
      <alignment horizontal="center" vertical="center" wrapText="1"/>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3" xfId="0" applyFont="1" applyBorder="1" applyAlignment="1">
      <alignment horizontal="center" vertical="center"/>
    </xf>
    <xf numFmtId="0" fontId="23" fillId="0" borderId="8" xfId="0" applyFont="1" applyBorder="1" applyAlignment="1">
      <alignment horizontal="center" vertical="center" wrapText="1"/>
    </xf>
    <xf numFmtId="0" fontId="23" fillId="0" borderId="0" xfId="0" applyFont="1" applyAlignment="1">
      <alignment horizontal="center" vertical="center" wrapText="1"/>
    </xf>
    <xf numFmtId="0" fontId="36" fillId="0" borderId="15" xfId="0" applyFont="1" applyBorder="1" applyAlignment="1" applyProtection="1">
      <alignment horizontal="left" vertical="center" wrapText="1"/>
      <protection locked="0"/>
    </xf>
    <xf numFmtId="0" fontId="36" fillId="0" borderId="13" xfId="0" applyFont="1" applyBorder="1" applyAlignment="1" applyProtection="1">
      <alignment horizontal="left" vertical="center" wrapText="1"/>
      <protection locked="0"/>
    </xf>
    <xf numFmtId="0" fontId="36" fillId="0" borderId="95" xfId="0" applyFont="1" applyBorder="1" applyAlignment="1" applyProtection="1">
      <alignment horizontal="left" vertical="center" wrapText="1"/>
      <protection locked="0"/>
    </xf>
    <xf numFmtId="0" fontId="22" fillId="0" borderId="2"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protection locked="0"/>
    </xf>
    <xf numFmtId="0" fontId="51" fillId="0" borderId="8" xfId="0" applyFont="1" applyBorder="1" applyAlignment="1" applyProtection="1">
      <alignment horizontal="left" wrapText="1"/>
      <protection hidden="1"/>
    </xf>
    <xf numFmtId="0" fontId="22" fillId="0" borderId="6" xfId="0" applyFont="1" applyBorder="1" applyAlignment="1">
      <alignment horizontal="right" vertical="center" wrapText="1"/>
    </xf>
    <xf numFmtId="0" fontId="22" fillId="0" borderId="2" xfId="0" applyFont="1" applyBorder="1" applyAlignment="1">
      <alignment horizontal="right" vertical="center" wrapText="1"/>
    </xf>
    <xf numFmtId="0" fontId="22" fillId="0" borderId="8" xfId="0" applyFont="1" applyBorder="1" applyAlignment="1" applyProtection="1">
      <alignment horizontal="center" vertical="center"/>
      <protection locked="0"/>
    </xf>
    <xf numFmtId="0" fontId="23" fillId="0" borderId="8" xfId="0" applyFont="1" applyBorder="1" applyAlignment="1">
      <alignment horizontal="left" vertical="center" wrapText="1"/>
    </xf>
    <xf numFmtId="0" fontId="23" fillId="0" borderId="12" xfId="0" applyFont="1" applyBorder="1" applyAlignment="1">
      <alignment horizontal="left" vertical="center" wrapText="1"/>
    </xf>
    <xf numFmtId="0" fontId="22" fillId="0" borderId="0" xfId="0" applyFont="1" applyBorder="1" applyAlignment="1">
      <alignment horizontal="left" vertical="center"/>
    </xf>
    <xf numFmtId="49" fontId="22" fillId="0" borderId="0" xfId="0" applyNumberFormat="1" applyFont="1" applyAlignment="1" applyProtection="1">
      <alignment horizontal="center" vertical="center"/>
      <protection locked="0"/>
    </xf>
    <xf numFmtId="0" fontId="2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11" xfId="0" applyFont="1" applyBorder="1" applyAlignment="1">
      <alignment horizontal="left" vertical="center" wrapText="1"/>
    </xf>
    <xf numFmtId="0" fontId="23" fillId="0" borderId="3" xfId="0" applyFont="1" applyBorder="1" applyAlignment="1">
      <alignment horizontal="left" vertical="top" wrapText="1"/>
    </xf>
    <xf numFmtId="0" fontId="23" fillId="0" borderId="4" xfId="0" applyFont="1" applyBorder="1" applyAlignment="1">
      <alignment horizontal="left" vertical="top"/>
    </xf>
    <xf numFmtId="0" fontId="36" fillId="0" borderId="3" xfId="0" applyFont="1" applyBorder="1" applyAlignment="1" applyProtection="1">
      <alignment horizontal="left" vertical="center" wrapText="1"/>
      <protection locked="0"/>
    </xf>
    <xf numFmtId="0" fontId="36" fillId="0" borderId="4" xfId="0" applyFont="1" applyBorder="1" applyAlignment="1" applyProtection="1">
      <alignment horizontal="left" vertical="center" wrapText="1"/>
      <protection locked="0"/>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2"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23" fillId="0" borderId="4" xfId="0" applyFont="1" applyBorder="1" applyAlignment="1">
      <alignment horizontal="left" vertical="top" wrapText="1"/>
    </xf>
    <xf numFmtId="0" fontId="23" fillId="0" borderId="5" xfId="0" applyFont="1" applyBorder="1" applyAlignment="1">
      <alignment horizontal="left" vertical="top" wrapText="1"/>
    </xf>
    <xf numFmtId="38" fontId="30" fillId="0" borderId="2" xfId="6" applyFont="1" applyFill="1" applyBorder="1" applyAlignment="1" applyProtection="1">
      <alignment horizontal="right" vertical="center" wrapText="1"/>
      <protection locked="0"/>
    </xf>
    <xf numFmtId="0" fontId="23" fillId="0" borderId="0" xfId="0" applyFont="1" applyAlignment="1" applyProtection="1">
      <alignment horizontal="left" vertical="center" wrapText="1"/>
      <protection hidden="1"/>
    </xf>
    <xf numFmtId="0" fontId="23" fillId="0" borderId="0" xfId="0" applyFont="1" applyAlignment="1" applyProtection="1">
      <alignment horizontal="left" vertical="center"/>
      <protection hidden="1"/>
    </xf>
    <xf numFmtId="0" fontId="23" fillId="0" borderId="0" xfId="0" applyFont="1" applyAlignment="1" applyProtection="1">
      <alignment horizontal="left" vertical="top" wrapText="1"/>
      <protection hidden="1"/>
    </xf>
    <xf numFmtId="0" fontId="23" fillId="0" borderId="0" xfId="0" applyFont="1" applyAlignment="1" applyProtection="1">
      <alignment horizontal="left" vertical="top"/>
      <protection hidden="1"/>
    </xf>
    <xf numFmtId="0" fontId="22" fillId="0" borderId="1" xfId="0" applyFont="1" applyBorder="1" applyAlignment="1" applyProtection="1">
      <alignment horizontal="center" vertical="center"/>
      <protection hidden="1"/>
    </xf>
    <xf numFmtId="0" fontId="36" fillId="0" borderId="8" xfId="0" applyFont="1" applyBorder="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6" fillId="0" borderId="12" xfId="0" applyFont="1" applyBorder="1" applyAlignment="1" applyProtection="1">
      <alignment horizontal="left" vertical="center" wrapText="1"/>
      <protection locked="0"/>
    </xf>
    <xf numFmtId="0" fontId="22" fillId="0" borderId="3" xfId="0" applyFont="1" applyBorder="1" applyAlignment="1" applyProtection="1">
      <alignment horizontal="center" vertical="center"/>
      <protection hidden="1"/>
    </xf>
    <xf numFmtId="0" fontId="22" fillId="0" borderId="5" xfId="0" applyFont="1" applyBorder="1" applyAlignment="1" applyProtection="1">
      <alignment horizontal="center" vertical="center"/>
      <protection hidden="1"/>
    </xf>
    <xf numFmtId="0" fontId="22" fillId="0" borderId="6" xfId="0" applyFont="1" applyBorder="1" applyAlignment="1" applyProtection="1">
      <alignment horizontal="center" vertical="center"/>
      <protection hidden="1"/>
    </xf>
    <xf numFmtId="0" fontId="22" fillId="0" borderId="7" xfId="0" applyFont="1" applyBorder="1" applyAlignment="1" applyProtection="1">
      <alignment horizontal="center" vertical="center"/>
      <protection hidden="1"/>
    </xf>
    <xf numFmtId="0" fontId="23" fillId="0" borderId="0" xfId="0" applyFont="1" applyAlignment="1" applyProtection="1">
      <alignment horizontal="left"/>
      <protection hidden="1"/>
    </xf>
    <xf numFmtId="0" fontId="24" fillId="0" borderId="6" xfId="0" applyFont="1" applyBorder="1" applyAlignment="1">
      <alignment horizontal="left" vertical="center" wrapText="1"/>
    </xf>
    <xf numFmtId="0" fontId="24" fillId="0" borderId="0" xfId="0" applyFont="1" applyAlignment="1">
      <alignment horizontal="right"/>
    </xf>
    <xf numFmtId="0" fontId="36" fillId="0" borderId="9"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xf numFmtId="0" fontId="36" fillId="0" borderId="11" xfId="0" applyFont="1" applyBorder="1" applyAlignment="1" applyProtection="1">
      <alignment horizontal="left" vertical="center" wrapText="1"/>
      <protection locked="0"/>
    </xf>
    <xf numFmtId="0" fontId="22" fillId="0" borderId="0" xfId="0" applyFont="1" applyBorder="1" applyAlignment="1" applyProtection="1">
      <alignment horizontal="center" vertical="center"/>
      <protection locked="0"/>
    </xf>
    <xf numFmtId="0" fontId="73" fillId="6" borderId="4" xfId="0" applyFont="1" applyFill="1" applyBorder="1" applyAlignment="1">
      <alignment horizontal="left" vertical="center" wrapText="1"/>
    </xf>
    <xf numFmtId="0" fontId="73" fillId="6" borderId="5" xfId="0" applyFont="1" applyFill="1" applyBorder="1" applyAlignment="1">
      <alignment horizontal="left" vertical="center" wrapText="1"/>
    </xf>
    <xf numFmtId="0" fontId="73" fillId="6" borderId="0" xfId="0" applyFont="1" applyFill="1" applyBorder="1" applyAlignment="1">
      <alignment horizontal="left" vertical="center" wrapText="1"/>
    </xf>
    <xf numFmtId="0" fontId="73" fillId="6" borderId="0" xfId="0" applyFont="1" applyFill="1" applyAlignment="1">
      <alignment horizontal="left" vertical="center" wrapText="1"/>
    </xf>
    <xf numFmtId="0" fontId="73" fillId="6" borderId="12" xfId="0" applyFont="1" applyFill="1" applyBorder="1" applyAlignment="1">
      <alignment horizontal="left" vertical="center" wrapText="1"/>
    </xf>
    <xf numFmtId="0" fontId="73" fillId="6" borderId="2" xfId="0" applyFont="1" applyFill="1" applyBorder="1" applyAlignment="1">
      <alignment horizontal="left" vertical="center" wrapText="1"/>
    </xf>
    <xf numFmtId="0" fontId="73" fillId="6" borderId="7" xfId="0" applyFont="1" applyFill="1" applyBorder="1" applyAlignment="1">
      <alignment horizontal="left" vertical="center" wrapText="1"/>
    </xf>
    <xf numFmtId="0" fontId="23" fillId="0" borderId="9" xfId="0" applyFont="1" applyBorder="1" applyAlignment="1" applyProtection="1">
      <alignment horizontal="left" vertical="center" wrapText="1" shrinkToFit="1"/>
      <protection locked="0"/>
    </xf>
    <xf numFmtId="0" fontId="23" fillId="0" borderId="10" xfId="0" applyFont="1" applyBorder="1" applyAlignment="1" applyProtection="1">
      <alignment horizontal="left" vertical="center" wrapText="1" shrinkToFit="1"/>
      <protection locked="0"/>
    </xf>
    <xf numFmtId="0" fontId="23" fillId="0" borderId="11" xfId="0" applyFont="1" applyBorder="1" applyAlignment="1" applyProtection="1">
      <alignment horizontal="left" vertical="center" wrapText="1" shrinkToFit="1"/>
      <protection locked="0"/>
    </xf>
    <xf numFmtId="0" fontId="23" fillId="0" borderId="3" xfId="0" applyFont="1" applyBorder="1" applyAlignment="1" applyProtection="1">
      <alignment horizontal="left" vertical="center" wrapText="1"/>
      <protection locked="0"/>
    </xf>
    <xf numFmtId="0" fontId="23" fillId="0" borderId="4" xfId="0" applyFont="1" applyBorder="1" applyAlignment="1" applyProtection="1">
      <alignment horizontal="left" vertical="center" wrapText="1"/>
      <protection locked="0"/>
    </xf>
    <xf numFmtId="0" fontId="23" fillId="0" borderId="5" xfId="0" applyFont="1" applyBorder="1" applyAlignment="1" applyProtection="1">
      <alignment horizontal="left" vertical="center" wrapText="1"/>
      <protection locked="0"/>
    </xf>
    <xf numFmtId="0" fontId="22" fillId="0" borderId="14" xfId="0" applyFont="1" applyBorder="1" applyAlignment="1">
      <alignment horizontal="center" vertical="center"/>
    </xf>
    <xf numFmtId="0" fontId="22" fillId="0" borderId="13" xfId="0" applyFont="1" applyBorder="1" applyAlignment="1">
      <alignment horizontal="center" vertical="center"/>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22" fillId="0" borderId="13" xfId="0" applyFont="1" applyBorder="1" applyAlignment="1">
      <alignment horizontal="center"/>
    </xf>
    <xf numFmtId="0" fontId="51" fillId="0" borderId="8" xfId="0" applyFont="1" applyBorder="1" applyAlignment="1" applyProtection="1">
      <alignment horizontal="left" vertical="center" wrapText="1"/>
      <protection hidden="1"/>
    </xf>
    <xf numFmtId="0" fontId="22" fillId="0" borderId="0" xfId="0" applyFont="1" applyBorder="1" applyAlignment="1">
      <alignment horizontal="center" vertical="center"/>
    </xf>
    <xf numFmtId="0" fontId="55" fillId="0" borderId="0" xfId="1" applyFont="1" applyAlignment="1" applyProtection="1">
      <alignment horizontal="center"/>
      <protection hidden="1"/>
    </xf>
    <xf numFmtId="0" fontId="38" fillId="0" borderId="0" xfId="0" applyFont="1" applyAlignment="1">
      <alignment horizontal="right" vertical="top"/>
    </xf>
    <xf numFmtId="0" fontId="25" fillId="2" borderId="9" xfId="1" applyFont="1" applyFill="1" applyBorder="1" applyAlignment="1">
      <alignment horizontal="left" vertical="center"/>
    </xf>
    <xf numFmtId="0" fontId="25" fillId="2" borderId="10" xfId="1" applyFont="1" applyFill="1" applyBorder="1" applyAlignment="1">
      <alignment horizontal="left" vertical="center"/>
    </xf>
    <xf numFmtId="0" fontId="25" fillId="2" borderId="11" xfId="1" applyFont="1" applyFill="1" applyBorder="1" applyAlignment="1">
      <alignment horizontal="left" vertical="center"/>
    </xf>
    <xf numFmtId="0" fontId="25" fillId="2" borderId="3" xfId="1" applyFont="1" applyFill="1" applyBorder="1" applyAlignment="1">
      <alignment horizontal="center"/>
    </xf>
    <xf numFmtId="0" fontId="25" fillId="2" borderId="4" xfId="1" applyFont="1" applyFill="1" applyBorder="1" applyAlignment="1">
      <alignment horizontal="center"/>
    </xf>
    <xf numFmtId="0" fontId="25" fillId="2" borderId="5" xfId="1" applyFont="1" applyFill="1" applyBorder="1" applyAlignment="1">
      <alignment horizontal="center"/>
    </xf>
    <xf numFmtId="0" fontId="25" fillId="2" borderId="8" xfId="1" applyFont="1" applyFill="1" applyBorder="1" applyAlignment="1">
      <alignment horizontal="center"/>
    </xf>
    <xf numFmtId="0" fontId="25" fillId="2" borderId="0" xfId="1" applyFont="1" applyFill="1" applyAlignment="1">
      <alignment horizontal="center"/>
    </xf>
    <xf numFmtId="0" fontId="25" fillId="2" borderId="12" xfId="1" applyFont="1" applyFill="1" applyBorder="1" applyAlignment="1">
      <alignment horizontal="center"/>
    </xf>
    <xf numFmtId="0" fontId="25" fillId="2" borderId="6" xfId="1" applyFont="1" applyFill="1" applyBorder="1" applyAlignment="1">
      <alignment horizontal="center"/>
    </xf>
    <xf numFmtId="0" fontId="25" fillId="2" borderId="2" xfId="1" applyFont="1" applyFill="1" applyBorder="1" applyAlignment="1">
      <alignment horizontal="center"/>
    </xf>
    <xf numFmtId="0" fontId="25" fillId="2" borderId="7" xfId="1" applyFont="1" applyFill="1" applyBorder="1" applyAlignment="1">
      <alignment horizontal="center"/>
    </xf>
    <xf numFmtId="176" fontId="20" fillId="2" borderId="13" xfId="1" applyNumberFormat="1" applyFont="1" applyFill="1" applyBorder="1" applyAlignment="1">
      <alignment horizontal="center" vertical="center"/>
    </xf>
    <xf numFmtId="0" fontId="22" fillId="2" borderId="13" xfId="1" applyFont="1" applyFill="1" applyBorder="1" applyAlignment="1">
      <alignment horizontal="center" vertical="center"/>
    </xf>
    <xf numFmtId="0" fontId="22" fillId="2" borderId="9" xfId="1" applyFont="1" applyFill="1" applyBorder="1" applyAlignment="1">
      <alignment horizontal="center" vertical="center"/>
    </xf>
    <xf numFmtId="176" fontId="20" fillId="2" borderId="1" xfId="1" applyNumberFormat="1" applyFont="1" applyFill="1" applyBorder="1" applyAlignment="1">
      <alignment horizontal="center" vertical="center"/>
    </xf>
    <xf numFmtId="0" fontId="22" fillId="2" borderId="1" xfId="1" applyFont="1" applyFill="1" applyBorder="1" applyAlignment="1">
      <alignment horizontal="center" vertical="center"/>
    </xf>
    <xf numFmtId="0" fontId="22" fillId="7" borderId="1" xfId="1" applyFont="1" applyFill="1" applyBorder="1" applyAlignment="1">
      <alignment horizontal="center" vertical="center"/>
    </xf>
    <xf numFmtId="0" fontId="22" fillId="7" borderId="9" xfId="1" applyFont="1" applyFill="1" applyBorder="1" applyAlignment="1">
      <alignment horizontal="center" vertical="center"/>
    </xf>
    <xf numFmtId="0" fontId="25" fillId="0" borderId="34" xfId="1" applyFont="1" applyBorder="1" applyAlignment="1" applyProtection="1">
      <alignment horizontal="center" vertical="center"/>
      <protection locked="0"/>
    </xf>
    <xf numFmtId="0" fontId="25" fillId="0" borderId="16" xfId="1" applyFont="1" applyBorder="1" applyAlignment="1" applyProtection="1">
      <alignment horizontal="center" vertical="center"/>
      <protection locked="0"/>
    </xf>
    <xf numFmtId="176" fontId="20" fillId="0" borderId="33" xfId="1" applyNumberFormat="1" applyFont="1" applyBorder="1" applyAlignment="1">
      <alignment horizontal="center" vertical="center"/>
    </xf>
    <xf numFmtId="176" fontId="20" fillId="0" borderId="1" xfId="1" applyNumberFormat="1" applyFont="1" applyBorder="1" applyAlignment="1">
      <alignment horizontal="center" vertical="center"/>
    </xf>
    <xf numFmtId="0" fontId="25" fillId="0" borderId="1" xfId="1" applyFont="1" applyBorder="1" applyAlignment="1" applyProtection="1">
      <alignment horizontal="center" vertical="center"/>
      <protection locked="0"/>
    </xf>
    <xf numFmtId="0" fontId="25" fillId="0" borderId="9" xfId="1" applyFont="1" applyBorder="1" applyAlignment="1" applyProtection="1">
      <alignment horizontal="center" vertical="center"/>
      <protection locked="0"/>
    </xf>
    <xf numFmtId="0" fontId="25" fillId="0" borderId="11" xfId="1" applyFont="1" applyBorder="1" applyAlignment="1" applyProtection="1">
      <alignment horizontal="center" vertical="center"/>
      <protection locked="0"/>
    </xf>
    <xf numFmtId="0" fontId="25" fillId="0" borderId="33" xfId="1" applyFont="1" applyBorder="1" applyAlignment="1" applyProtection="1">
      <alignment horizontal="center" vertical="center"/>
      <protection locked="0"/>
    </xf>
    <xf numFmtId="176" fontId="20" fillId="0" borderId="9" xfId="1" applyNumberFormat="1" applyFont="1" applyBorder="1" applyAlignment="1">
      <alignment horizontal="center" vertical="center"/>
    </xf>
    <xf numFmtId="176" fontId="20" fillId="0" borderId="11" xfId="1" applyNumberFormat="1" applyFont="1" applyBorder="1" applyAlignment="1">
      <alignment horizontal="center" vertical="center"/>
    </xf>
    <xf numFmtId="0" fontId="31" fillId="0" borderId="21" xfId="1" applyFont="1" applyBorder="1">
      <alignment vertical="center"/>
    </xf>
    <xf numFmtId="0" fontId="31" fillId="0" borderId="23" xfId="1" applyFont="1" applyBorder="1">
      <alignment vertical="center"/>
    </xf>
    <xf numFmtId="0" fontId="31" fillId="0" borderId="22" xfId="1" applyFont="1" applyBorder="1" applyAlignment="1">
      <alignment horizontal="center" vertical="center"/>
    </xf>
    <xf numFmtId="0" fontId="31" fillId="0" borderId="24" xfId="1" applyFont="1" applyBorder="1" applyAlignment="1">
      <alignment horizontal="center" vertical="center"/>
    </xf>
    <xf numFmtId="0" fontId="31" fillId="0" borderId="25" xfId="1" applyFont="1" applyBorder="1">
      <alignment vertical="center"/>
    </xf>
    <xf numFmtId="0" fontId="20" fillId="0" borderId="1" xfId="1" applyFont="1" applyBorder="1" applyAlignment="1">
      <alignment horizontal="center" vertical="center"/>
    </xf>
    <xf numFmtId="0" fontId="21" fillId="0" borderId="1" xfId="1" applyFont="1" applyBorder="1" applyAlignment="1">
      <alignment horizontal="center" vertical="center" wrapText="1"/>
    </xf>
    <xf numFmtId="0" fontId="21" fillId="0" borderId="1" xfId="1" applyFont="1" applyBorder="1" applyAlignment="1">
      <alignment horizontal="center" vertical="center"/>
    </xf>
    <xf numFmtId="0" fontId="31" fillId="0" borderId="35" xfId="1" applyFont="1" applyBorder="1" applyAlignment="1">
      <alignment horizontal="center" vertical="center"/>
    </xf>
    <xf numFmtId="0" fontId="31" fillId="0" borderId="36" xfId="1" applyFont="1" applyBorder="1" applyAlignment="1">
      <alignment horizontal="center" vertical="center"/>
    </xf>
    <xf numFmtId="0" fontId="31" fillId="0" borderId="31" xfId="1" applyFont="1" applyBorder="1" applyAlignment="1">
      <alignment horizontal="left" vertical="center"/>
    </xf>
    <xf numFmtId="0" fontId="31" fillId="0" borderId="28" xfId="1" applyFont="1" applyBorder="1" applyAlignment="1">
      <alignment horizontal="left" vertical="center"/>
    </xf>
    <xf numFmtId="0" fontId="31" fillId="0" borderId="27" xfId="1" applyFont="1" applyBorder="1" applyAlignment="1">
      <alignment horizontal="left" vertical="center"/>
    </xf>
    <xf numFmtId="0" fontId="31" fillId="0" borderId="32" xfId="1" applyFont="1" applyBorder="1" applyAlignment="1">
      <alignment horizontal="left" vertical="center"/>
    </xf>
    <xf numFmtId="0" fontId="31" fillId="0" borderId="29" xfId="1" applyFont="1" applyBorder="1" applyAlignment="1">
      <alignment horizontal="left" vertical="center"/>
    </xf>
    <xf numFmtId="0" fontId="31" fillId="0" borderId="30" xfId="1" applyFont="1" applyBorder="1" applyAlignment="1">
      <alignment horizontal="left" vertical="center"/>
    </xf>
    <xf numFmtId="0" fontId="28" fillId="0" borderId="32" xfId="1" applyFont="1" applyBorder="1" applyAlignment="1">
      <alignment horizontal="left" vertical="center"/>
    </xf>
    <xf numFmtId="0" fontId="28" fillId="0" borderId="29" xfId="1" applyFont="1" applyBorder="1" applyAlignment="1">
      <alignment horizontal="left" vertical="center"/>
    </xf>
    <xf numFmtId="0" fontId="28" fillId="0" borderId="30" xfId="1" applyFont="1" applyBorder="1" applyAlignment="1">
      <alignment horizontal="left" vertical="center"/>
    </xf>
    <xf numFmtId="0" fontId="22" fillId="0" borderId="37" xfId="1" applyFont="1" applyBorder="1" applyAlignment="1">
      <alignment horizontal="left" vertical="center" wrapText="1"/>
    </xf>
    <xf numFmtId="0" fontId="22" fillId="0" borderId="38" xfId="1" applyFont="1" applyBorder="1" applyAlignment="1">
      <alignment horizontal="left" vertical="center" wrapText="1"/>
    </xf>
    <xf numFmtId="0" fontId="22" fillId="0" borderId="40" xfId="1" applyFont="1" applyBorder="1" applyAlignment="1">
      <alignment horizontal="left" vertical="center" wrapText="1"/>
    </xf>
    <xf numFmtId="0" fontId="22" fillId="0" borderId="39" xfId="1" applyFont="1" applyBorder="1" applyAlignment="1">
      <alignment horizontal="left" vertical="center" wrapText="1"/>
    </xf>
    <xf numFmtId="0" fontId="22" fillId="0" borderId="2" xfId="1" applyFont="1" applyBorder="1" applyAlignment="1">
      <alignment horizontal="left" vertical="center" wrapText="1"/>
    </xf>
    <xf numFmtId="0" fontId="22" fillId="0" borderId="7" xfId="1" applyFont="1" applyBorder="1" applyAlignment="1">
      <alignment horizontal="left" vertical="center" wrapText="1"/>
    </xf>
    <xf numFmtId="0" fontId="56" fillId="0" borderId="58" xfId="0" applyFont="1" applyBorder="1" applyAlignment="1">
      <alignment vertical="center" wrapText="1"/>
    </xf>
    <xf numFmtId="0" fontId="56" fillId="0" borderId="59" xfId="0" applyFont="1" applyBorder="1" applyAlignment="1">
      <alignment vertical="center" wrapText="1"/>
    </xf>
    <xf numFmtId="0" fontId="56" fillId="0" borderId="106" xfId="0" applyFont="1" applyBorder="1" applyAlignment="1">
      <alignment vertical="center" wrapText="1"/>
    </xf>
    <xf numFmtId="0" fontId="56" fillId="0" borderId="64" xfId="0" applyFont="1" applyBorder="1" applyAlignment="1">
      <alignment vertical="center" wrapText="1"/>
    </xf>
    <xf numFmtId="0" fontId="56" fillId="0" borderId="29" xfId="0" applyFont="1" applyBorder="1" applyAlignment="1">
      <alignment vertical="center" wrapText="1"/>
    </xf>
    <xf numFmtId="0" fontId="56" fillId="0" borderId="30" xfId="0" applyFont="1" applyBorder="1" applyAlignment="1">
      <alignment vertical="center" wrapText="1"/>
    </xf>
    <xf numFmtId="0" fontId="56" fillId="0" borderId="92" xfId="0" applyFont="1" applyBorder="1" applyAlignment="1">
      <alignment horizontal="left" vertical="center"/>
    </xf>
    <xf numFmtId="0" fontId="56" fillId="0" borderId="65" xfId="0" applyFont="1" applyBorder="1" applyAlignment="1">
      <alignment horizontal="left" vertical="center"/>
    </xf>
    <xf numFmtId="0" fontId="56" fillId="0" borderId="93" xfId="0" applyFont="1" applyBorder="1" applyAlignment="1">
      <alignment horizontal="left" vertical="center"/>
    </xf>
    <xf numFmtId="0" fontId="56" fillId="0" borderId="74" xfId="0" applyFont="1" applyBorder="1" applyAlignment="1">
      <alignment horizontal="left" vertical="center"/>
    </xf>
    <xf numFmtId="0" fontId="56" fillId="0" borderId="0" xfId="0" applyFont="1" applyAlignment="1">
      <alignment horizontal="left" vertical="center"/>
    </xf>
    <xf numFmtId="0" fontId="56" fillId="0" borderId="12" xfId="0" applyFont="1" applyBorder="1" applyAlignment="1">
      <alignment horizontal="left" vertical="center"/>
    </xf>
    <xf numFmtId="0" fontId="56" fillId="0" borderId="71" xfId="0" applyFont="1" applyBorder="1" applyAlignment="1">
      <alignment horizontal="left" vertical="center"/>
    </xf>
    <xf numFmtId="0" fontId="56" fillId="0" borderId="47" xfId="0" applyFont="1" applyBorder="1" applyAlignment="1">
      <alignment horizontal="left" vertical="center"/>
    </xf>
    <xf numFmtId="0" fontId="56" fillId="0" borderId="48" xfId="0" applyFont="1" applyBorder="1" applyAlignment="1">
      <alignment horizontal="left" vertical="center"/>
    </xf>
    <xf numFmtId="0" fontId="56" fillId="0" borderId="29" xfId="0" applyFont="1" applyBorder="1" applyAlignment="1" applyProtection="1">
      <alignment horizontal="left" vertical="center"/>
      <protection locked="0"/>
    </xf>
    <xf numFmtId="0" fontId="42" fillId="0" borderId="29" xfId="0" applyFont="1" applyBorder="1" applyAlignment="1">
      <alignment horizontal="center" vertical="center"/>
    </xf>
    <xf numFmtId="0" fontId="61" fillId="0" borderId="60" xfId="0" applyFont="1" applyBorder="1" applyAlignment="1" applyProtection="1">
      <alignment horizontal="left" vertical="center" wrapText="1"/>
      <protection locked="0"/>
    </xf>
    <xf numFmtId="0" fontId="61" fillId="0" borderId="59" xfId="0" applyFont="1" applyBorder="1" applyAlignment="1" applyProtection="1">
      <alignment horizontal="left" vertical="center" wrapText="1"/>
      <protection locked="0"/>
    </xf>
    <xf numFmtId="0" fontId="61" fillId="0" borderId="61" xfId="0" applyFont="1" applyBorder="1" applyAlignment="1" applyProtection="1">
      <alignment horizontal="left" vertical="center" wrapText="1"/>
      <protection locked="0"/>
    </xf>
    <xf numFmtId="0" fontId="56" fillId="0" borderId="29" xfId="0" applyFont="1" applyBorder="1" applyAlignment="1">
      <alignment horizontal="left" vertical="center" wrapText="1"/>
    </xf>
    <xf numFmtId="0" fontId="56" fillId="0" borderId="55" xfId="0" applyFont="1" applyBorder="1" applyAlignment="1">
      <alignment horizontal="left" vertical="center" wrapText="1"/>
    </xf>
    <xf numFmtId="0" fontId="56" fillId="0" borderId="62" xfId="0" applyFont="1" applyBorder="1" applyAlignment="1" applyProtection="1">
      <alignment horizontal="left" vertical="center"/>
      <protection locked="0"/>
    </xf>
    <xf numFmtId="0" fontId="56" fillId="0" borderId="63" xfId="0" applyFont="1" applyBorder="1" applyAlignment="1" applyProtection="1">
      <alignment horizontal="left" vertical="center"/>
      <protection locked="0"/>
    </xf>
    <xf numFmtId="0" fontId="56" fillId="0" borderId="56" xfId="0" applyFont="1" applyBorder="1" applyAlignment="1" applyProtection="1">
      <alignment horizontal="left" vertical="center"/>
      <protection locked="0"/>
    </xf>
    <xf numFmtId="0" fontId="56" fillId="0" borderId="55" xfId="0" applyFont="1" applyBorder="1" applyAlignment="1" applyProtection="1">
      <alignment horizontal="left" vertical="center"/>
      <protection locked="0"/>
    </xf>
    <xf numFmtId="0" fontId="56" fillId="0" borderId="57" xfId="0" applyFont="1" applyBorder="1" applyAlignment="1" applyProtection="1">
      <alignment horizontal="left" vertical="center"/>
      <protection locked="0"/>
    </xf>
    <xf numFmtId="0" fontId="42" fillId="0" borderId="38" xfId="0" applyFont="1" applyBorder="1" applyAlignment="1">
      <alignment horizontal="center" vertical="center"/>
    </xf>
    <xf numFmtId="0" fontId="42" fillId="0" borderId="38" xfId="0" applyFont="1" applyBorder="1" applyAlignment="1">
      <alignment horizontal="left" vertical="center"/>
    </xf>
    <xf numFmtId="0" fontId="42" fillId="0" borderId="38" xfId="0" applyFont="1" applyBorder="1" applyAlignment="1">
      <alignment horizontal="left" vertical="center" wrapText="1"/>
    </xf>
    <xf numFmtId="0" fontId="59" fillId="0" borderId="98" xfId="0" applyFont="1" applyBorder="1" applyAlignment="1">
      <alignment vertical="center"/>
    </xf>
    <xf numFmtId="0" fontId="56" fillId="0" borderId="55" xfId="0" applyFont="1" applyBorder="1" applyAlignment="1">
      <alignment vertical="center"/>
    </xf>
    <xf numFmtId="0" fontId="56" fillId="0" borderId="99" xfId="0" applyFont="1" applyBorder="1" applyAlignment="1">
      <alignment vertical="center"/>
    </xf>
    <xf numFmtId="0" fontId="56" fillId="0" borderId="64" xfId="0" applyFont="1" applyBorder="1" applyAlignment="1">
      <alignment vertical="center"/>
    </xf>
    <xf numFmtId="0" fontId="56" fillId="0" borderId="29" xfId="0" applyFont="1" applyBorder="1" applyAlignment="1">
      <alignment vertical="center"/>
    </xf>
    <xf numFmtId="0" fontId="56" fillId="0" borderId="30" xfId="0" applyFont="1" applyBorder="1" applyAlignment="1">
      <alignment vertical="center"/>
    </xf>
    <xf numFmtId="0" fontId="59" fillId="0" borderId="98" xfId="0" applyFont="1" applyBorder="1" applyAlignment="1">
      <alignment vertical="center" wrapText="1"/>
    </xf>
    <xf numFmtId="0" fontId="56" fillId="0" borderId="55" xfId="0" applyFont="1" applyBorder="1" applyAlignment="1">
      <alignment vertical="center" wrapText="1"/>
    </xf>
    <xf numFmtId="0" fontId="56" fillId="0" borderId="99" xfId="0" applyFont="1" applyBorder="1" applyAlignment="1">
      <alignment vertical="center" wrapText="1"/>
    </xf>
    <xf numFmtId="0" fontId="37" fillId="0" borderId="96" xfId="0" applyFont="1" applyBorder="1" applyAlignment="1">
      <alignment horizontal="left" vertical="center" wrapText="1"/>
    </xf>
    <xf numFmtId="0" fontId="37" fillId="0" borderId="18" xfId="0" applyFont="1" applyBorder="1" applyAlignment="1">
      <alignment horizontal="left" vertical="center" wrapText="1"/>
    </xf>
    <xf numFmtId="0" fontId="37" fillId="0" borderId="97" xfId="0" applyFont="1" applyBorder="1" applyAlignment="1">
      <alignment horizontal="left" vertical="center" wrapText="1"/>
    </xf>
    <xf numFmtId="0" fontId="61" fillId="0" borderId="62" xfId="0" applyFont="1" applyBorder="1" applyAlignment="1" applyProtection="1">
      <alignment horizontal="left" vertical="center" wrapText="1"/>
      <protection locked="0"/>
    </xf>
    <xf numFmtId="0" fontId="61" fillId="0" borderId="29" xfId="0" applyFont="1" applyBorder="1" applyAlignment="1" applyProtection="1">
      <alignment horizontal="left" vertical="center" wrapText="1"/>
      <protection locked="0"/>
    </xf>
    <xf numFmtId="0" fontId="61" fillId="0" borderId="63" xfId="0" applyFont="1" applyBorder="1" applyAlignment="1" applyProtection="1">
      <alignment horizontal="left" vertical="center" wrapText="1"/>
      <protection locked="0"/>
    </xf>
    <xf numFmtId="0" fontId="61" fillId="0" borderId="103" xfId="0" applyFont="1" applyBorder="1" applyAlignment="1" applyProtection="1">
      <alignment horizontal="left" vertical="center" wrapText="1"/>
      <protection locked="0"/>
    </xf>
    <xf numFmtId="0" fontId="61" fillId="0" borderId="65" xfId="0" applyFont="1" applyBorder="1" applyAlignment="1" applyProtection="1">
      <alignment horizontal="left" vertical="center" wrapText="1"/>
      <protection locked="0"/>
    </xf>
    <xf numFmtId="0" fontId="61" fillId="0" borderId="104" xfId="0" applyFont="1" applyBorder="1" applyAlignment="1" applyProtection="1">
      <alignment horizontal="left" vertical="center" wrapText="1"/>
      <protection locked="0"/>
    </xf>
    <xf numFmtId="0" fontId="42" fillId="0" borderId="38" xfId="0" applyFont="1" applyBorder="1" applyAlignment="1" applyProtection="1">
      <alignment horizontal="center" vertical="center"/>
      <protection locked="0"/>
    </xf>
    <xf numFmtId="0" fontId="56" fillId="0" borderId="70" xfId="0" applyFont="1" applyBorder="1" applyAlignment="1">
      <alignment horizontal="left" vertical="center" wrapText="1"/>
    </xf>
    <xf numFmtId="0" fontId="56" fillId="0" borderId="38" xfId="0" applyFont="1" applyBorder="1" applyAlignment="1">
      <alignment horizontal="left" vertical="center" wrapText="1"/>
    </xf>
    <xf numFmtId="0" fontId="56" fillId="0" borderId="74" xfId="0" applyFont="1" applyBorder="1" applyAlignment="1">
      <alignment horizontal="left" vertical="center" wrapText="1"/>
    </xf>
    <xf numFmtId="0" fontId="56" fillId="0" borderId="0" xfId="0" applyFont="1" applyAlignment="1">
      <alignment horizontal="left" vertical="center" wrapText="1"/>
    </xf>
    <xf numFmtId="0" fontId="56" fillId="0" borderId="94" xfId="0" applyFont="1" applyBorder="1" applyAlignment="1">
      <alignment horizontal="left" vertical="center" wrapText="1"/>
    </xf>
    <xf numFmtId="0" fontId="56" fillId="0" borderId="68" xfId="0" applyFont="1" applyBorder="1" applyAlignment="1">
      <alignment horizontal="left" vertical="center" wrapText="1"/>
    </xf>
    <xf numFmtId="0" fontId="42" fillId="0" borderId="29" xfId="0" applyFont="1" applyBorder="1" applyAlignment="1" applyProtection="1">
      <alignment horizontal="center" vertical="center"/>
      <protection locked="0"/>
    </xf>
    <xf numFmtId="0" fontId="42" fillId="0" borderId="68" xfId="0" applyFont="1" applyBorder="1" applyAlignment="1" applyProtection="1">
      <alignment horizontal="center" vertical="center"/>
      <protection locked="0"/>
    </xf>
    <xf numFmtId="0" fontId="56" fillId="0" borderId="56" xfId="0" applyFont="1" applyBorder="1" applyAlignment="1" applyProtection="1">
      <alignment horizontal="left" vertical="center" wrapText="1"/>
      <protection locked="0"/>
    </xf>
    <xf numFmtId="0" fontId="56" fillId="0" borderId="55" xfId="0" applyFont="1" applyBorder="1" applyAlignment="1" applyProtection="1">
      <alignment horizontal="left" vertical="center" wrapText="1"/>
      <protection locked="0"/>
    </xf>
    <xf numFmtId="0" fontId="56" fillId="0" borderId="57" xfId="0" applyFont="1" applyBorder="1" applyAlignment="1" applyProtection="1">
      <alignment horizontal="left" vertical="center" wrapText="1"/>
      <protection locked="0"/>
    </xf>
    <xf numFmtId="0" fontId="56" fillId="0" borderId="8" xfId="0" applyFont="1" applyBorder="1" applyAlignment="1" applyProtection="1">
      <alignment horizontal="left" vertical="center" wrapText="1"/>
      <protection locked="0"/>
    </xf>
    <xf numFmtId="0" fontId="56" fillId="0" borderId="0" xfId="0" applyFont="1" applyAlignment="1" applyProtection="1">
      <alignment horizontal="left" vertical="center" wrapText="1"/>
      <protection locked="0"/>
    </xf>
    <xf numFmtId="0" fontId="56" fillId="0" borderId="75" xfId="0" applyFont="1" applyBorder="1" applyAlignment="1" applyProtection="1">
      <alignment horizontal="left" vertical="center" wrapText="1"/>
      <protection locked="0"/>
    </xf>
    <xf numFmtId="0" fontId="56" fillId="0" borderId="67" xfId="0" applyFont="1" applyBorder="1" applyAlignment="1" applyProtection="1">
      <alignment horizontal="left" vertical="center" wrapText="1"/>
      <protection locked="0"/>
    </xf>
    <xf numFmtId="0" fontId="56" fillId="0" borderId="68" xfId="0" applyFont="1" applyBorder="1" applyAlignment="1" applyProtection="1">
      <alignment horizontal="left" vertical="center" wrapText="1"/>
      <protection locked="0"/>
    </xf>
    <xf numFmtId="0" fontId="56" fillId="0" borderId="69" xfId="0" applyFont="1" applyBorder="1" applyAlignment="1" applyProtection="1">
      <alignment horizontal="left" vertical="center" wrapText="1"/>
      <protection locked="0"/>
    </xf>
    <xf numFmtId="0" fontId="56" fillId="0" borderId="62" xfId="0" applyFont="1" applyBorder="1" applyAlignment="1" applyProtection="1">
      <alignment horizontal="left" vertical="center" wrapText="1"/>
      <protection locked="0"/>
    </xf>
    <xf numFmtId="0" fontId="56" fillId="0" borderId="29" xfId="0" applyFont="1" applyBorder="1" applyAlignment="1" applyProtection="1">
      <alignment horizontal="left" vertical="center" wrapText="1"/>
      <protection locked="0"/>
    </xf>
    <xf numFmtId="0" fontId="56" fillId="0" borderId="63" xfId="0" applyFont="1" applyBorder="1" applyAlignment="1" applyProtection="1">
      <alignment horizontal="left" vertical="center" wrapText="1"/>
      <protection locked="0"/>
    </xf>
    <xf numFmtId="0" fontId="9" fillId="0" borderId="98" xfId="0" applyFont="1" applyBorder="1" applyAlignment="1">
      <alignment vertical="center" wrapText="1"/>
    </xf>
    <xf numFmtId="0" fontId="8" fillId="0" borderId="55" xfId="0" applyFont="1" applyBorder="1" applyAlignment="1">
      <alignment vertical="center" wrapText="1"/>
    </xf>
    <xf numFmtId="0" fontId="8" fillId="0" borderId="99" xfId="0" applyFont="1" applyBorder="1" applyAlignment="1">
      <alignment vertical="center" wrapText="1"/>
    </xf>
    <xf numFmtId="0" fontId="9" fillId="0" borderId="98" xfId="0" applyFont="1" applyBorder="1" applyAlignment="1">
      <alignment vertical="center"/>
    </xf>
    <xf numFmtId="0" fontId="8" fillId="0" borderId="55" xfId="0" applyFont="1" applyBorder="1" applyAlignment="1">
      <alignment vertical="center"/>
    </xf>
    <xf numFmtId="0" fontId="8" fillId="0" borderId="99" xfId="0" applyFont="1" applyBorder="1" applyAlignment="1">
      <alignment vertical="center"/>
    </xf>
    <xf numFmtId="0" fontId="8" fillId="0" borderId="94" xfId="0" applyFont="1" applyBorder="1" applyAlignment="1">
      <alignment vertical="center"/>
    </xf>
    <xf numFmtId="0" fontId="8" fillId="0" borderId="68" xfId="0" applyFont="1" applyBorder="1" applyAlignment="1">
      <alignment vertical="center"/>
    </xf>
    <xf numFmtId="0" fontId="8" fillId="0" borderId="105" xfId="0" applyFont="1" applyBorder="1" applyAlignment="1">
      <alignment vertical="center"/>
    </xf>
    <xf numFmtId="0" fontId="0" fillId="0" borderId="0" xfId="0"/>
    <xf numFmtId="0" fontId="42" fillId="0" borderId="55" xfId="0" applyFont="1" applyBorder="1" applyAlignment="1" applyProtection="1">
      <alignment horizontal="center" vertical="center"/>
      <protection locked="0"/>
    </xf>
    <xf numFmtId="0" fontId="8" fillId="0" borderId="64" xfId="0" applyFont="1" applyBorder="1" applyAlignment="1">
      <alignment vertical="center" wrapText="1"/>
    </xf>
    <xf numFmtId="0" fontId="8" fillId="0" borderId="29" xfId="0" applyFont="1" applyBorder="1" applyAlignment="1">
      <alignment vertical="center" wrapText="1"/>
    </xf>
    <xf numFmtId="0" fontId="8" fillId="0" borderId="30" xfId="0" applyFont="1" applyBorder="1" applyAlignment="1">
      <alignment vertical="center" wrapText="1"/>
    </xf>
    <xf numFmtId="0" fontId="8" fillId="0" borderId="70" xfId="0" applyFont="1" applyBorder="1" applyAlignment="1">
      <alignment vertical="center" wrapText="1"/>
    </xf>
    <xf numFmtId="0" fontId="8" fillId="0" borderId="38" xfId="0" applyFont="1" applyBorder="1" applyAlignment="1">
      <alignment vertical="center" wrapText="1"/>
    </xf>
    <xf numFmtId="0" fontId="8" fillId="0" borderId="64" xfId="0" applyFont="1" applyBorder="1" applyAlignment="1">
      <alignment vertical="center"/>
    </xf>
    <xf numFmtId="0" fontId="8" fillId="0" borderId="29" xfId="0" applyFont="1" applyBorder="1" applyAlignment="1">
      <alignment vertical="center"/>
    </xf>
    <xf numFmtId="0" fontId="8" fillId="0" borderId="30" xfId="0" applyFont="1" applyBorder="1" applyAlignment="1">
      <alignment vertical="center"/>
    </xf>
    <xf numFmtId="0" fontId="8" fillId="0" borderId="40" xfId="0" applyFont="1" applyBorder="1" applyAlignment="1">
      <alignment vertical="center" wrapText="1"/>
    </xf>
    <xf numFmtId="0" fontId="8" fillId="0" borderId="71" xfId="0" applyFont="1" applyBorder="1" applyAlignment="1">
      <alignment vertical="center" wrapText="1"/>
    </xf>
    <xf numFmtId="0" fontId="8" fillId="0" borderId="47" xfId="0" applyFont="1" applyBorder="1" applyAlignment="1">
      <alignment vertical="center" wrapText="1"/>
    </xf>
    <xf numFmtId="0" fontId="8" fillId="0" borderId="48" xfId="0" applyFont="1" applyBorder="1" applyAlignment="1">
      <alignment vertical="center" wrapText="1"/>
    </xf>
    <xf numFmtId="0" fontId="42" fillId="0" borderId="0" xfId="0" applyFont="1" applyAlignment="1" applyProtection="1">
      <alignment horizontal="center" vertical="center"/>
      <protection locked="0"/>
    </xf>
    <xf numFmtId="0" fontId="37" fillId="0" borderId="47" xfId="0" applyFont="1" applyBorder="1" applyAlignment="1">
      <alignment horizontal="left" vertical="center" wrapText="1"/>
    </xf>
    <xf numFmtId="0" fontId="37" fillId="0" borderId="72" xfId="0" applyFont="1" applyBorder="1" applyAlignment="1">
      <alignment horizontal="left" vertical="center" wrapText="1"/>
    </xf>
    <xf numFmtId="0" fontId="59" fillId="0" borderId="92" xfId="0" applyFont="1" applyBorder="1" applyAlignment="1">
      <alignment horizontal="left" vertical="center" wrapText="1"/>
    </xf>
    <xf numFmtId="0" fontId="59" fillId="0" borderId="65" xfId="0" applyFont="1" applyBorder="1" applyAlignment="1">
      <alignment horizontal="left" vertical="center" wrapText="1"/>
    </xf>
    <xf numFmtId="0" fontId="59" fillId="0" borderId="93" xfId="0" applyFont="1" applyBorder="1" applyAlignment="1">
      <alignment horizontal="left" vertical="center" wrapText="1"/>
    </xf>
    <xf numFmtId="0" fontId="59" fillId="0" borderId="74" xfId="0" applyFont="1" applyBorder="1" applyAlignment="1">
      <alignment horizontal="left" vertical="center" wrapText="1"/>
    </xf>
    <xf numFmtId="0" fontId="59" fillId="0" borderId="0" xfId="0" applyFont="1" applyAlignment="1">
      <alignment horizontal="left" vertical="center" wrapText="1"/>
    </xf>
    <xf numFmtId="0" fontId="59" fillId="0" borderId="12" xfId="0" applyFont="1" applyBorder="1" applyAlignment="1">
      <alignment horizontal="left" vertical="center" wrapText="1"/>
    </xf>
    <xf numFmtId="0" fontId="59" fillId="0" borderId="71" xfId="0" applyFont="1" applyBorder="1" applyAlignment="1">
      <alignment horizontal="left" vertical="center" wrapText="1"/>
    </xf>
    <xf numFmtId="0" fontId="59" fillId="0" borderId="47" xfId="0" applyFont="1" applyBorder="1" applyAlignment="1">
      <alignment horizontal="left" vertical="center" wrapText="1"/>
    </xf>
    <xf numFmtId="0" fontId="59" fillId="0" borderId="48" xfId="0" applyFont="1" applyBorder="1" applyAlignment="1">
      <alignment horizontal="left" vertical="center" wrapText="1"/>
    </xf>
    <xf numFmtId="0" fontId="42" fillId="0" borderId="65" xfId="0" applyFont="1" applyBorder="1" applyAlignment="1">
      <alignment horizontal="left" vertical="center" wrapText="1"/>
    </xf>
    <xf numFmtId="0" fontId="42" fillId="0" borderId="104" xfId="0" applyFont="1" applyBorder="1" applyAlignment="1">
      <alignment horizontal="left" vertical="center" wrapText="1"/>
    </xf>
    <xf numFmtId="0" fontId="42" fillId="0" borderId="0" xfId="0" applyFont="1" applyAlignment="1">
      <alignment horizontal="left" vertical="center" wrapText="1"/>
    </xf>
    <xf numFmtId="0" fontId="42" fillId="0" borderId="75" xfId="0" applyFont="1" applyBorder="1" applyAlignment="1">
      <alignment horizontal="left" vertical="center" wrapText="1"/>
    </xf>
    <xf numFmtId="0" fontId="64" fillId="0" borderId="46" xfId="0" applyFont="1" applyBorder="1" applyAlignment="1">
      <alignment horizontal="left" vertical="center" wrapText="1"/>
    </xf>
    <xf numFmtId="0" fontId="61" fillId="0" borderId="47" xfId="0" applyFont="1" applyBorder="1" applyAlignment="1">
      <alignment horizontal="left" vertical="center" wrapText="1"/>
    </xf>
    <xf numFmtId="0" fontId="61" fillId="0" borderId="72" xfId="0" applyFont="1" applyBorder="1" applyAlignment="1">
      <alignment horizontal="left" vertical="center" wrapText="1"/>
    </xf>
    <xf numFmtId="0" fontId="59" fillId="0" borderId="53" xfId="0" applyFont="1" applyBorder="1" applyAlignment="1">
      <alignment vertical="center" wrapText="1"/>
    </xf>
    <xf numFmtId="0" fontId="59" fillId="0" borderId="54" xfId="0" applyFont="1" applyBorder="1" applyAlignment="1">
      <alignment vertical="center" wrapText="1"/>
    </xf>
    <xf numFmtId="0" fontId="37" fillId="0" borderId="54" xfId="0" applyFont="1" applyBorder="1" applyAlignment="1" applyProtection="1">
      <alignment vertical="center" wrapText="1"/>
      <protection locked="0"/>
    </xf>
    <xf numFmtId="0" fontId="37" fillId="0" borderId="60" xfId="0" applyFont="1" applyBorder="1" applyAlignment="1" applyProtection="1">
      <alignment vertical="center" wrapText="1"/>
      <protection locked="0"/>
    </xf>
    <xf numFmtId="0" fontId="37" fillId="0" borderId="102" xfId="0" applyFont="1" applyBorder="1" applyAlignment="1" applyProtection="1">
      <alignment vertical="center" wrapText="1"/>
      <protection locked="0"/>
    </xf>
    <xf numFmtId="0" fontId="61" fillId="0" borderId="0" xfId="0" applyFont="1" applyAlignment="1">
      <alignment vertical="center" wrapText="1"/>
    </xf>
    <xf numFmtId="0" fontId="42" fillId="0" borderId="0" xfId="0" applyFont="1" applyAlignment="1">
      <alignment vertical="center" wrapText="1"/>
    </xf>
    <xf numFmtId="0" fontId="37" fillId="0" borderId="43" xfId="0" applyFont="1" applyBorder="1" applyAlignment="1">
      <alignment horizontal="left" vertical="center" wrapText="1"/>
    </xf>
    <xf numFmtId="0" fontId="37" fillId="0" borderId="38" xfId="0" applyFont="1" applyBorder="1" applyAlignment="1">
      <alignment horizontal="left" vertical="center" wrapText="1"/>
    </xf>
    <xf numFmtId="0" fontId="37" fillId="0" borderId="73" xfId="0" applyFont="1" applyBorder="1" applyAlignment="1">
      <alignment horizontal="left" vertical="center" wrapText="1"/>
    </xf>
    <xf numFmtId="0" fontId="37" fillId="0" borderId="46" xfId="0" applyFont="1" applyBorder="1" applyAlignment="1" applyProtection="1">
      <alignment horizontal="left" vertical="center" wrapText="1"/>
      <protection locked="0"/>
    </xf>
    <xf numFmtId="0" fontId="37" fillId="0" borderId="47" xfId="0" applyFont="1" applyBorder="1" applyAlignment="1" applyProtection="1">
      <alignment horizontal="left" vertical="center" wrapText="1"/>
      <protection locked="0"/>
    </xf>
    <xf numFmtId="0" fontId="37" fillId="0" borderId="72" xfId="0" applyFont="1" applyBorder="1" applyAlignment="1" applyProtection="1">
      <alignment horizontal="left" vertical="center" wrapText="1"/>
      <protection locked="0"/>
    </xf>
    <xf numFmtId="0" fontId="62" fillId="0" borderId="95" xfId="0" applyFont="1" applyBorder="1" applyAlignment="1">
      <alignment vertical="center" wrapText="1"/>
    </xf>
    <xf numFmtId="0" fontId="42" fillId="0" borderId="95" xfId="0" applyFont="1" applyBorder="1" applyAlignment="1">
      <alignment vertical="center"/>
    </xf>
    <xf numFmtId="0" fontId="42" fillId="0" borderId="43" xfId="0" applyFont="1" applyBorder="1" applyAlignment="1">
      <alignment vertical="center"/>
    </xf>
    <xf numFmtId="0" fontId="42" fillId="0" borderId="101" xfId="0" applyFont="1" applyBorder="1" applyAlignment="1">
      <alignment vertical="center"/>
    </xf>
    <xf numFmtId="0" fontId="37" fillId="0" borderId="0" xfId="0" applyFont="1" applyAlignment="1">
      <alignment horizontal="left" vertical="center" wrapText="1"/>
    </xf>
    <xf numFmtId="0" fontId="37" fillId="0" borderId="75" xfId="0" applyFont="1" applyBorder="1" applyAlignment="1">
      <alignment horizontal="left" vertical="center" wrapText="1"/>
    </xf>
    <xf numFmtId="0" fontId="59" fillId="0" borderId="51" xfId="0" applyFont="1" applyBorder="1" applyAlignment="1">
      <alignment vertical="center" wrapText="1"/>
    </xf>
    <xf numFmtId="0" fontId="59" fillId="0" borderId="52" xfId="0" applyFont="1" applyBorder="1" applyAlignment="1">
      <alignment vertical="center" wrapText="1"/>
    </xf>
    <xf numFmtId="0" fontId="37" fillId="0" borderId="62" xfId="0" applyFont="1" applyBorder="1" applyAlignment="1" applyProtection="1">
      <alignment horizontal="left" vertical="center" wrapText="1"/>
      <protection locked="0"/>
    </xf>
    <xf numFmtId="0" fontId="37" fillId="0" borderId="29" xfId="0" applyFont="1" applyBorder="1" applyAlignment="1" applyProtection="1">
      <alignment horizontal="left" vertical="center" wrapText="1"/>
      <protection locked="0"/>
    </xf>
    <xf numFmtId="0" fontId="37" fillId="0" borderId="63" xfId="0" applyFont="1" applyBorder="1" applyAlignment="1" applyProtection="1">
      <alignment horizontal="left" vertical="center" wrapText="1"/>
      <protection locked="0"/>
    </xf>
    <xf numFmtId="0" fontId="59" fillId="0" borderId="98" xfId="0" applyFont="1" applyBorder="1" applyAlignment="1">
      <alignment horizontal="left" vertical="center" wrapText="1"/>
    </xf>
    <xf numFmtId="0" fontId="56" fillId="0" borderId="99" xfId="0" applyFont="1" applyBorder="1" applyAlignment="1">
      <alignment horizontal="left" vertical="center" wrapText="1"/>
    </xf>
    <xf numFmtId="0" fontId="37" fillId="0" borderId="55" xfId="0" applyFont="1" applyBorder="1" applyAlignment="1">
      <alignment horizontal="left" vertical="center" wrapText="1"/>
    </xf>
    <xf numFmtId="0" fontId="37" fillId="0" borderId="57" xfId="0" applyFont="1" applyBorder="1" applyAlignment="1">
      <alignment horizontal="left" vertical="center" wrapText="1"/>
    </xf>
    <xf numFmtId="0" fontId="37" fillId="0" borderId="42" xfId="0" applyFont="1" applyBorder="1" applyAlignment="1" applyProtection="1">
      <alignment horizontal="left" vertical="center" wrapText="1"/>
      <protection locked="0"/>
    </xf>
    <xf numFmtId="0" fontId="37" fillId="0" borderId="42" xfId="0" applyFont="1" applyBorder="1" applyAlignment="1" applyProtection="1">
      <alignment horizontal="left" vertical="center"/>
      <protection locked="0"/>
    </xf>
    <xf numFmtId="0" fontId="37" fillId="0" borderId="46" xfId="0" applyFont="1" applyBorder="1" applyAlignment="1" applyProtection="1">
      <alignment horizontal="left" vertical="center"/>
      <protection locked="0"/>
    </xf>
    <xf numFmtId="0" fontId="37" fillId="0" borderId="100" xfId="0" applyFont="1" applyBorder="1" applyAlignment="1" applyProtection="1">
      <alignment horizontal="left" vertical="center"/>
      <protection locked="0"/>
    </xf>
    <xf numFmtId="0" fontId="37" fillId="0" borderId="0" xfId="0" applyFont="1" applyAlignment="1">
      <alignment horizontal="left" vertical="center"/>
    </xf>
    <xf numFmtId="0" fontId="37" fillId="0" borderId="0" xfId="0" applyFont="1" applyAlignment="1" applyProtection="1">
      <alignment horizontal="left" vertical="center" wrapText="1"/>
      <protection locked="0"/>
    </xf>
    <xf numFmtId="0" fontId="37" fillId="0" borderId="70" xfId="0" applyFont="1" applyBorder="1" applyAlignment="1">
      <alignment horizontal="left" vertical="center" wrapText="1"/>
    </xf>
    <xf numFmtId="0" fontId="37" fillId="0" borderId="74" xfId="0" applyFont="1" applyBorder="1" applyAlignment="1">
      <alignment horizontal="left" vertical="center" wrapText="1"/>
    </xf>
    <xf numFmtId="0" fontId="37" fillId="0" borderId="94" xfId="0" applyFont="1" applyBorder="1" applyAlignment="1">
      <alignment horizontal="left" vertical="center" wrapText="1"/>
    </xf>
    <xf numFmtId="0" fontId="37" fillId="0" borderId="68" xfId="0" applyFont="1" applyBorder="1" applyAlignment="1">
      <alignment horizontal="left" vertical="center" wrapText="1"/>
    </xf>
    <xf numFmtId="0" fontId="37" fillId="0" borderId="53" xfId="0" applyFont="1" applyBorder="1" applyAlignment="1">
      <alignment vertical="center" wrapText="1"/>
    </xf>
    <xf numFmtId="0" fontId="37" fillId="0" borderId="54" xfId="0" applyFont="1" applyBorder="1" applyAlignment="1">
      <alignment vertical="center"/>
    </xf>
    <xf numFmtId="38" fontId="42" fillId="0" borderId="59" xfId="6" applyFont="1" applyBorder="1" applyAlignment="1" applyProtection="1">
      <alignment horizontal="right" vertical="center"/>
      <protection locked="0"/>
    </xf>
    <xf numFmtId="0" fontId="42" fillId="0" borderId="0" xfId="0" applyFont="1" applyAlignment="1">
      <alignment vertical="center"/>
    </xf>
    <xf numFmtId="0" fontId="42" fillId="0" borderId="92" xfId="0" applyFont="1" applyBorder="1" applyAlignment="1">
      <alignment horizontal="left" vertical="center" wrapText="1"/>
    </xf>
    <xf numFmtId="0" fontId="42" fillId="0" borderId="93" xfId="0" applyFont="1" applyBorder="1" applyAlignment="1">
      <alignment horizontal="left" vertical="center" wrapText="1"/>
    </xf>
    <xf numFmtId="0" fontId="42" fillId="0" borderId="74" xfId="0" applyFont="1" applyBorder="1" applyAlignment="1">
      <alignment horizontal="left" vertical="center" wrapText="1"/>
    </xf>
    <xf numFmtId="0" fontId="42" fillId="0" borderId="12" xfId="0" applyFont="1" applyBorder="1" applyAlignment="1">
      <alignment horizontal="left" vertical="center" wrapText="1"/>
    </xf>
    <xf numFmtId="0" fontId="42" fillId="0" borderId="71" xfId="0" applyFont="1" applyBorder="1" applyAlignment="1">
      <alignment horizontal="left" vertical="center" wrapText="1"/>
    </xf>
    <xf numFmtId="0" fontId="42" fillId="0" borderId="47" xfId="0" applyFont="1" applyBorder="1" applyAlignment="1">
      <alignment horizontal="left" vertical="center" wrapText="1"/>
    </xf>
    <xf numFmtId="0" fontId="42" fillId="0" borderId="48" xfId="0" applyFont="1" applyBorder="1" applyAlignment="1">
      <alignment horizontal="left" vertical="center" wrapText="1"/>
    </xf>
    <xf numFmtId="0" fontId="42" fillId="0" borderId="59" xfId="0" applyFont="1" applyBorder="1" applyAlignment="1">
      <alignment horizontal="center" vertical="center"/>
    </xf>
    <xf numFmtId="0" fontId="37" fillId="0" borderId="40" xfId="0" applyFont="1" applyBorder="1" applyAlignment="1">
      <alignment horizontal="left" vertical="center" wrapText="1"/>
    </xf>
    <xf numFmtId="0" fontId="37" fillId="0" borderId="12" xfId="0" applyFont="1" applyBorder="1" applyAlignment="1">
      <alignment horizontal="left" vertical="center" wrapText="1"/>
    </xf>
    <xf numFmtId="0" fontId="37" fillId="0" borderId="105" xfId="0" applyFont="1" applyBorder="1" applyAlignment="1">
      <alignment horizontal="left" vertical="center" wrapText="1"/>
    </xf>
    <xf numFmtId="0" fontId="37" fillId="0" borderId="64" xfId="0" applyFont="1" applyBorder="1" applyAlignment="1">
      <alignment horizontal="left" vertical="center"/>
    </xf>
    <xf numFmtId="0" fontId="37" fillId="0" borderId="29" xfId="0" applyFont="1" applyBorder="1" applyAlignment="1">
      <alignment horizontal="left" vertical="center"/>
    </xf>
    <xf numFmtId="0" fontId="37" fillId="0" borderId="30" xfId="0" applyFont="1" applyBorder="1" applyAlignment="1">
      <alignment horizontal="left" vertical="center"/>
    </xf>
    <xf numFmtId="0" fontId="37" fillId="0" borderId="62" xfId="0" applyFont="1" applyBorder="1" applyAlignment="1" applyProtection="1">
      <alignment horizontal="center" vertical="center"/>
      <protection locked="0"/>
    </xf>
    <xf numFmtId="0" fontId="37" fillId="0" borderId="29" xfId="0" applyFont="1" applyBorder="1" applyAlignment="1" applyProtection="1">
      <alignment horizontal="center" vertical="center"/>
      <protection locked="0"/>
    </xf>
    <xf numFmtId="0" fontId="37" fillId="0" borderId="63" xfId="0" applyFont="1" applyBorder="1" applyAlignment="1" applyProtection="1">
      <alignment horizontal="center" vertical="center"/>
      <protection locked="0"/>
    </xf>
    <xf numFmtId="0" fontId="37" fillId="0" borderId="71" xfId="0" applyFont="1" applyBorder="1" applyAlignment="1">
      <alignment horizontal="left" vertical="center" wrapText="1"/>
    </xf>
    <xf numFmtId="0" fontId="37" fillId="0" borderId="48" xfId="0" applyFont="1" applyBorder="1" applyAlignment="1">
      <alignment horizontal="left" vertical="center" wrapText="1"/>
    </xf>
    <xf numFmtId="0" fontId="42" fillId="0" borderId="49" xfId="0" applyFont="1" applyBorder="1" applyAlignment="1">
      <alignment vertical="center"/>
    </xf>
    <xf numFmtId="0" fontId="37" fillId="0" borderId="50" xfId="0" applyFont="1" applyBorder="1" applyAlignment="1">
      <alignment vertical="center"/>
    </xf>
    <xf numFmtId="0" fontId="37" fillId="0" borderId="56" xfId="0" applyFont="1" applyBorder="1" applyAlignment="1" applyProtection="1">
      <alignment horizontal="center" vertical="center"/>
      <protection locked="0"/>
    </xf>
    <xf numFmtId="0" fontId="37" fillId="0" borderId="55" xfId="0" applyFont="1" applyBorder="1" applyAlignment="1" applyProtection="1">
      <alignment horizontal="center" vertical="center"/>
      <protection locked="0"/>
    </xf>
    <xf numFmtId="0" fontId="37" fillId="0" borderId="57" xfId="0" applyFont="1" applyBorder="1" applyAlignment="1" applyProtection="1">
      <alignment horizontal="center" vertical="center"/>
      <protection locked="0"/>
    </xf>
    <xf numFmtId="0" fontId="37" fillId="0" borderId="51" xfId="0" applyFont="1" applyBorder="1" applyAlignment="1">
      <alignment vertical="center"/>
    </xf>
    <xf numFmtId="0" fontId="37" fillId="0" borderId="52" xfId="0" applyFont="1" applyBorder="1" applyAlignment="1">
      <alignment vertical="center"/>
    </xf>
    <xf numFmtId="0" fontId="42" fillId="0" borderId="0" xfId="0" applyFont="1" applyAlignment="1">
      <alignment horizontal="center" vertical="center"/>
    </xf>
    <xf numFmtId="0" fontId="19" fillId="0" borderId="0" xfId="0" applyFont="1" applyAlignment="1">
      <alignment horizontal="left" vertical="center"/>
    </xf>
    <xf numFmtId="0" fontId="42" fillId="0" borderId="49" xfId="0" applyFont="1" applyBorder="1" applyAlignment="1">
      <alignment vertical="center" wrapText="1"/>
    </xf>
    <xf numFmtId="0" fontId="37" fillId="0" borderId="56" xfId="0" applyFont="1" applyBorder="1" applyAlignment="1">
      <alignment horizontal="left" vertical="center"/>
    </xf>
    <xf numFmtId="0" fontId="37" fillId="0" borderId="55" xfId="0" applyFont="1" applyBorder="1" applyAlignment="1">
      <alignment horizontal="left" vertical="center"/>
    </xf>
    <xf numFmtId="0" fontId="37" fillId="0" borderId="57" xfId="0" applyFont="1" applyBorder="1" applyAlignment="1">
      <alignment horizontal="left" vertical="center"/>
    </xf>
    <xf numFmtId="0" fontId="37" fillId="0" borderId="51" xfId="0" applyFont="1" applyBorder="1" applyAlignment="1">
      <alignment vertical="center" wrapText="1"/>
    </xf>
    <xf numFmtId="0" fontId="37" fillId="0" borderId="52" xfId="0" applyFont="1" applyBorder="1" applyAlignment="1">
      <alignment vertical="center" wrapText="1"/>
    </xf>
    <xf numFmtId="0" fontId="37" fillId="0" borderId="62" xfId="0" applyFont="1" applyBorder="1" applyAlignment="1">
      <alignment vertical="center"/>
    </xf>
    <xf numFmtId="0" fontId="37" fillId="0" borderId="29" xfId="0" applyFont="1" applyBorder="1" applyAlignment="1">
      <alignment vertical="center"/>
    </xf>
    <xf numFmtId="0" fontId="37" fillId="0" borderId="63" xfId="0" applyFont="1" applyBorder="1" applyAlignment="1">
      <alignment vertical="center"/>
    </xf>
  </cellXfs>
  <cellStyles count="9">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3" xfId="3" xr:uid="{00000000-0005-0000-0000-000003000000}"/>
    <cellStyle name="標準 4" xfId="4" xr:uid="{9F2D375E-CA86-46FD-90F0-E0E23EF135AC}"/>
    <cellStyle name="標準 4 2" xfId="7" xr:uid="{CF93AF75-2202-495D-A6F1-937A2E036E47}"/>
  </cellStyles>
  <dxfs count="273">
    <dxf>
      <fill>
        <patternFill>
          <bgColor rgb="FF80808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80808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808080"/>
        </patternFill>
      </fill>
    </dxf>
    <dxf>
      <fill>
        <patternFill>
          <bgColor theme="0" tint="-0.49998474074526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ont>
        <strike val="0"/>
      </font>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FF"/>
        </patternFill>
      </fill>
    </dxf>
    <dxf>
      <fill>
        <patternFill patternType="lightDown">
          <fgColor theme="0" tint="-0.24994659260841701"/>
        </patternFill>
      </fill>
    </dxf>
    <dxf>
      <fill>
        <patternFill patternType="lightDown">
          <fgColor theme="0" tint="-0.1499679555650502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s>
  <tableStyles count="0" defaultTableStyle="TableStyleMedium2" defaultPivotStyle="PivotStyleMedium9"/>
  <colors>
    <mruColors>
      <color rgb="FFDAEEF3"/>
      <color rgb="FFFFFF99"/>
      <color rgb="FFFFFFFF"/>
      <color rgb="FFFFFFCC"/>
      <color rgb="FF538DD5"/>
      <color rgb="FFFF6699"/>
      <color rgb="FFFFFF66"/>
      <color rgb="FFFFFFE5"/>
      <color rgb="FFFFFFEB"/>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4" lockText="1" noThreeD="1"/>
</file>

<file path=xl/ctrlProps/ctrlProp10.xml><?xml version="1.0" encoding="utf-8"?>
<formControlPr xmlns="http://schemas.microsoft.com/office/spreadsheetml/2009/9/main" objectType="CheckBox" fmlaLink="$Z$4" lockText="1" noThreeD="1"/>
</file>

<file path=xl/ctrlProps/ctrlProp100.xml><?xml version="1.0" encoding="utf-8"?>
<formControlPr xmlns="http://schemas.microsoft.com/office/spreadsheetml/2009/9/main" objectType="CheckBox" fmlaLink="$X$6" lockText="1" noThreeD="1"/>
</file>

<file path=xl/ctrlProps/ctrlProp101.xml><?xml version="1.0" encoding="utf-8"?>
<formControlPr xmlns="http://schemas.microsoft.com/office/spreadsheetml/2009/9/main" objectType="CheckBox" fmlaLink="$W$12" lockText="1" noThreeD="1"/>
</file>

<file path=xl/ctrlProps/ctrlProp102.xml><?xml version="1.0" encoding="utf-8"?>
<formControlPr xmlns="http://schemas.microsoft.com/office/spreadsheetml/2009/9/main" objectType="CheckBox" fmlaLink="$X$12" lockText="1" noThreeD="1"/>
</file>

<file path=xl/ctrlProps/ctrlProp103.xml><?xml version="1.0" encoding="utf-8"?>
<formControlPr xmlns="http://schemas.microsoft.com/office/spreadsheetml/2009/9/main" objectType="CheckBox" fmlaLink="$W$13" lockText="1" noThreeD="1"/>
</file>

<file path=xl/ctrlProps/ctrlProp104.xml><?xml version="1.0" encoding="utf-8"?>
<formControlPr xmlns="http://schemas.microsoft.com/office/spreadsheetml/2009/9/main" objectType="CheckBox" fmlaLink="$W$14" lockText="1" noThreeD="1"/>
</file>

<file path=xl/ctrlProps/ctrlProp105.xml><?xml version="1.0" encoding="utf-8"?>
<formControlPr xmlns="http://schemas.microsoft.com/office/spreadsheetml/2009/9/main" objectType="CheckBox" fmlaLink="$W$20" lockText="1" noThreeD="1"/>
</file>

<file path=xl/ctrlProps/ctrlProp106.xml><?xml version="1.0" encoding="utf-8"?>
<formControlPr xmlns="http://schemas.microsoft.com/office/spreadsheetml/2009/9/main" objectType="CheckBox" fmlaLink="W21" lockText="1" noThreeD="1"/>
</file>

<file path=xl/ctrlProps/ctrlProp107.xml><?xml version="1.0" encoding="utf-8"?>
<formControlPr xmlns="http://schemas.microsoft.com/office/spreadsheetml/2009/9/main" objectType="CheckBox" fmlaLink="$W$16" lockText="1" noThreeD="1"/>
</file>

<file path=xl/ctrlProps/ctrlProp108.xml><?xml version="1.0" encoding="utf-8"?>
<formControlPr xmlns="http://schemas.microsoft.com/office/spreadsheetml/2009/9/main" objectType="CheckBox" fmlaLink="$X$16" lockText="1" noThreeD="1"/>
</file>

<file path=xl/ctrlProps/ctrlProp109.xml><?xml version="1.0" encoding="utf-8"?>
<formControlPr xmlns="http://schemas.microsoft.com/office/spreadsheetml/2009/9/main" objectType="CheckBox" fmlaLink="$AD$22" lockText="1" noThreeD="1"/>
</file>

<file path=xl/ctrlProps/ctrlProp11.xml><?xml version="1.0" encoding="utf-8"?>
<formControlPr xmlns="http://schemas.microsoft.com/office/spreadsheetml/2009/9/main" objectType="CheckBox" fmlaLink="$Z$5" lockText="1" noThreeD="1"/>
</file>

<file path=xl/ctrlProps/ctrlProp110.xml><?xml version="1.0" encoding="utf-8"?>
<formControlPr xmlns="http://schemas.microsoft.com/office/spreadsheetml/2009/9/main" objectType="CheckBox" fmlaLink="$AD$23" lockText="1" noThreeD="1"/>
</file>

<file path=xl/ctrlProps/ctrlProp111.xml><?xml version="1.0" encoding="utf-8"?>
<formControlPr xmlns="http://schemas.microsoft.com/office/spreadsheetml/2009/9/main" objectType="CheckBox" fmlaLink="$AD$24" lockText="1" noThreeD="1"/>
</file>

<file path=xl/ctrlProps/ctrlProp112.xml><?xml version="1.0" encoding="utf-8"?>
<formControlPr xmlns="http://schemas.microsoft.com/office/spreadsheetml/2009/9/main" objectType="CheckBox" fmlaLink="$AD$27" lockText="1" noThreeD="1"/>
</file>

<file path=xl/ctrlProps/ctrlProp113.xml><?xml version="1.0" encoding="utf-8"?>
<formControlPr xmlns="http://schemas.microsoft.com/office/spreadsheetml/2009/9/main" objectType="CheckBox" fmlaLink="AD30" lockText="1" noThreeD="1"/>
</file>

<file path=xl/ctrlProps/ctrlProp12.xml><?xml version="1.0" encoding="utf-8"?>
<formControlPr xmlns="http://schemas.microsoft.com/office/spreadsheetml/2009/9/main" objectType="CheckBox" fmlaLink="$Z$6" lockText="1" noThreeD="1"/>
</file>

<file path=xl/ctrlProps/ctrlProp13.xml><?xml version="1.0" encoding="utf-8"?>
<formControlPr xmlns="http://schemas.microsoft.com/office/spreadsheetml/2009/9/main" objectType="CheckBox" fmlaLink="$Z$7" lockText="1" noThreeD="1"/>
</file>

<file path=xl/ctrlProps/ctrlProp14.xml><?xml version="1.0" encoding="utf-8"?>
<formControlPr xmlns="http://schemas.microsoft.com/office/spreadsheetml/2009/9/main" objectType="CheckBox" fmlaLink="$Z$14" lockText="1" noThreeD="1"/>
</file>

<file path=xl/ctrlProps/ctrlProp15.xml><?xml version="1.0" encoding="utf-8"?>
<formControlPr xmlns="http://schemas.microsoft.com/office/spreadsheetml/2009/9/main" objectType="CheckBox" fmlaLink="AB3" noThreeD="1"/>
</file>

<file path=xl/ctrlProps/ctrlProp16.xml><?xml version="1.0" encoding="utf-8"?>
<formControlPr xmlns="http://schemas.microsoft.com/office/spreadsheetml/2009/9/main" objectType="CheckBox" fmlaLink="AC3" noThreeD="1"/>
</file>

<file path=xl/ctrlProps/ctrlProp17.xml><?xml version="1.0" encoding="utf-8"?>
<formControlPr xmlns="http://schemas.microsoft.com/office/spreadsheetml/2009/9/main" objectType="CheckBox" fmlaLink="$AF$13" noThreeD="1"/>
</file>

<file path=xl/ctrlProps/ctrlProp18.xml><?xml version="1.0" encoding="utf-8"?>
<formControlPr xmlns="http://schemas.microsoft.com/office/spreadsheetml/2009/9/main" objectType="CheckBox" fmlaLink="$AG$13" noThreeD="1"/>
</file>

<file path=xl/ctrlProps/ctrlProp19.xml><?xml version="1.0" encoding="utf-8"?>
<formControlPr xmlns="http://schemas.microsoft.com/office/spreadsheetml/2009/9/main" objectType="CheckBox" fmlaLink="$AD$13" noThreeD="1"/>
</file>

<file path=xl/ctrlProps/ctrlProp2.xml><?xml version="1.0" encoding="utf-8"?>
<formControlPr xmlns="http://schemas.microsoft.com/office/spreadsheetml/2009/9/main" objectType="CheckBox" fmlaLink="$AB$24" lockText="1" noThreeD="1"/>
</file>

<file path=xl/ctrlProps/ctrlProp20.xml><?xml version="1.0" encoding="utf-8"?>
<formControlPr xmlns="http://schemas.microsoft.com/office/spreadsheetml/2009/9/main" objectType="CheckBox" fmlaLink="$AE$13" noThreeD="1"/>
</file>

<file path=xl/ctrlProps/ctrlProp21.xml><?xml version="1.0" encoding="utf-8"?>
<formControlPr xmlns="http://schemas.microsoft.com/office/spreadsheetml/2009/9/main" objectType="CheckBox" fmlaLink="$AD$8" lockText="1" noThreeD="1"/>
</file>

<file path=xl/ctrlProps/ctrlProp22.xml><?xml version="1.0" encoding="utf-8"?>
<formControlPr xmlns="http://schemas.microsoft.com/office/spreadsheetml/2009/9/main" objectType="CheckBox" fmlaLink="$AE$8" lockText="1" noThreeD="1"/>
</file>

<file path=xl/ctrlProps/ctrlProp23.xml><?xml version="1.0" encoding="utf-8"?>
<formControlPr xmlns="http://schemas.microsoft.com/office/spreadsheetml/2009/9/main" objectType="CheckBox" fmlaLink="$AD$10" lockText="1" noThreeD="1"/>
</file>

<file path=xl/ctrlProps/ctrlProp24.xml><?xml version="1.0" encoding="utf-8"?>
<formControlPr xmlns="http://schemas.microsoft.com/office/spreadsheetml/2009/9/main" objectType="CheckBox" fmlaLink="$AE$10"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AA$27"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CheckBox" fmlaLink="$AJ$7" noThreeD="1"/>
</file>

<file path=xl/ctrlProps/ctrlProp36.xml><?xml version="1.0" encoding="utf-8"?>
<formControlPr xmlns="http://schemas.microsoft.com/office/spreadsheetml/2009/9/main" objectType="CheckBox" fmlaLink="$AK$7" noThreeD="1"/>
</file>

<file path=xl/ctrlProps/ctrlProp37.xml><?xml version="1.0" encoding="utf-8"?>
<formControlPr xmlns="http://schemas.microsoft.com/office/spreadsheetml/2009/9/main" objectType="CheckBox" fmlaLink="$AL$7" noThreeD="1"/>
</file>

<file path=xl/ctrlProps/ctrlProp38.xml><?xml version="1.0" encoding="utf-8"?>
<formControlPr xmlns="http://schemas.microsoft.com/office/spreadsheetml/2009/9/main" objectType="CheckBox" fmlaLink="$AM$7" noThreeD="1"/>
</file>

<file path=xl/ctrlProps/ctrlProp39.xml><?xml version="1.0" encoding="utf-8"?>
<formControlPr xmlns="http://schemas.microsoft.com/office/spreadsheetml/2009/9/main" objectType="CheckBox" fmlaLink="$AJ$8" noThreeD="1"/>
</file>

<file path=xl/ctrlProps/ctrlProp4.xml><?xml version="1.0" encoding="utf-8"?>
<formControlPr xmlns="http://schemas.microsoft.com/office/spreadsheetml/2009/9/main" objectType="CheckBox" fmlaLink="$AA$28" lockText="1" noThreeD="1"/>
</file>

<file path=xl/ctrlProps/ctrlProp40.xml><?xml version="1.0" encoding="utf-8"?>
<formControlPr xmlns="http://schemas.microsoft.com/office/spreadsheetml/2009/9/main" objectType="CheckBox" fmlaLink="$AL$8" noThreeD="1"/>
</file>

<file path=xl/ctrlProps/ctrlProp41.xml><?xml version="1.0" encoding="utf-8"?>
<formControlPr xmlns="http://schemas.microsoft.com/office/spreadsheetml/2009/9/main" objectType="CheckBox" fmlaLink="$AJ$9" noThreeD="1"/>
</file>

<file path=xl/ctrlProps/ctrlProp42.xml><?xml version="1.0" encoding="utf-8"?>
<formControlPr xmlns="http://schemas.microsoft.com/office/spreadsheetml/2009/9/main" objectType="CheckBox" fmlaLink="$AL$9" noThreeD="1"/>
</file>

<file path=xl/ctrlProps/ctrlProp43.xml><?xml version="1.0" encoding="utf-8"?>
<formControlPr xmlns="http://schemas.microsoft.com/office/spreadsheetml/2009/9/main" objectType="CheckBox" fmlaLink="$AJ$10" noThreeD="1"/>
</file>

<file path=xl/ctrlProps/ctrlProp44.xml><?xml version="1.0" encoding="utf-8"?>
<formControlPr xmlns="http://schemas.microsoft.com/office/spreadsheetml/2009/9/main" objectType="CheckBox" fmlaLink="$AJ$11" noThreeD="1"/>
</file>

<file path=xl/ctrlProps/ctrlProp45.xml><?xml version="1.0" encoding="utf-8"?>
<formControlPr xmlns="http://schemas.microsoft.com/office/spreadsheetml/2009/9/main" objectType="CheckBox" fmlaLink="$AK$11" noThreeD="1"/>
</file>

<file path=xl/ctrlProps/ctrlProp46.xml><?xml version="1.0" encoding="utf-8"?>
<formControlPr xmlns="http://schemas.microsoft.com/office/spreadsheetml/2009/9/main" objectType="CheckBox" fmlaLink="$AL$11" noThreeD="1"/>
</file>

<file path=xl/ctrlProps/ctrlProp47.xml><?xml version="1.0" encoding="utf-8"?>
<formControlPr xmlns="http://schemas.microsoft.com/office/spreadsheetml/2009/9/main" objectType="CheckBox" fmlaLink="$AJ$12" noThreeD="1"/>
</file>

<file path=xl/ctrlProps/ctrlProp48.xml><?xml version="1.0" encoding="utf-8"?>
<formControlPr xmlns="http://schemas.microsoft.com/office/spreadsheetml/2009/9/main" objectType="CheckBox" fmlaLink="$AK$12" noThreeD="1"/>
</file>

<file path=xl/ctrlProps/ctrlProp49.xml><?xml version="1.0" encoding="utf-8"?>
<formControlPr xmlns="http://schemas.microsoft.com/office/spreadsheetml/2009/9/main" objectType="CheckBox" fmlaLink="$AL$12" noThreeD="1"/>
</file>

<file path=xl/ctrlProps/ctrlProp5.xml><?xml version="1.0" encoding="utf-8"?>
<formControlPr xmlns="http://schemas.microsoft.com/office/spreadsheetml/2009/9/main" objectType="CheckBox" fmlaLink="$AA$28" lockText="1" noThreeD="1"/>
</file>

<file path=xl/ctrlProps/ctrlProp50.xml><?xml version="1.0" encoding="utf-8"?>
<formControlPr xmlns="http://schemas.microsoft.com/office/spreadsheetml/2009/9/main" objectType="CheckBox" fmlaLink="$AJ$13" noThreeD="1"/>
</file>

<file path=xl/ctrlProps/ctrlProp51.xml><?xml version="1.0" encoding="utf-8"?>
<formControlPr xmlns="http://schemas.microsoft.com/office/spreadsheetml/2009/9/main" objectType="CheckBox" fmlaLink="$AK$13" noThreeD="1"/>
</file>

<file path=xl/ctrlProps/ctrlProp52.xml><?xml version="1.0" encoding="utf-8"?>
<formControlPr xmlns="http://schemas.microsoft.com/office/spreadsheetml/2009/9/main" objectType="CheckBox" fmlaLink="$AL$13" noThreeD="1"/>
</file>

<file path=xl/ctrlProps/ctrlProp53.xml><?xml version="1.0" encoding="utf-8"?>
<formControlPr xmlns="http://schemas.microsoft.com/office/spreadsheetml/2009/9/main" objectType="CheckBox" fmlaLink="$AM$13" noThreeD="1"/>
</file>

<file path=xl/ctrlProps/ctrlProp54.xml><?xml version="1.0" encoding="utf-8"?>
<formControlPr xmlns="http://schemas.microsoft.com/office/spreadsheetml/2009/9/main" objectType="CheckBox" fmlaLink="$AJ$14" noThreeD="1"/>
</file>

<file path=xl/ctrlProps/ctrlProp55.xml><?xml version="1.0" encoding="utf-8"?>
<formControlPr xmlns="http://schemas.microsoft.com/office/spreadsheetml/2009/9/main" objectType="CheckBox" fmlaLink="$AK$14" noThreeD="1"/>
</file>

<file path=xl/ctrlProps/ctrlProp56.xml><?xml version="1.0" encoding="utf-8"?>
<formControlPr xmlns="http://schemas.microsoft.com/office/spreadsheetml/2009/9/main" objectType="CheckBox" fmlaLink="$AL$14" noThreeD="1"/>
</file>

<file path=xl/ctrlProps/ctrlProp57.xml><?xml version="1.0" encoding="utf-8"?>
<formControlPr xmlns="http://schemas.microsoft.com/office/spreadsheetml/2009/9/main" objectType="CheckBox" fmlaLink="$AM$14" noThreeD="1"/>
</file>

<file path=xl/ctrlProps/ctrlProp58.xml><?xml version="1.0" encoding="utf-8"?>
<formControlPr xmlns="http://schemas.microsoft.com/office/spreadsheetml/2009/9/main" objectType="CheckBox" fmlaLink="$AJ$16" noThreeD="1"/>
</file>

<file path=xl/ctrlProps/ctrlProp59.xml><?xml version="1.0" encoding="utf-8"?>
<formControlPr xmlns="http://schemas.microsoft.com/office/spreadsheetml/2009/9/main" objectType="CheckBox" fmlaLink="$AK$16" noThreeD="1"/>
</file>

<file path=xl/ctrlProps/ctrlProp6.xml><?xml version="1.0" encoding="utf-8"?>
<formControlPr xmlns="http://schemas.microsoft.com/office/spreadsheetml/2009/9/main" objectType="CheckBox" fmlaLink="$AA$29" lockText="1" noThreeD="1"/>
</file>

<file path=xl/ctrlProps/ctrlProp60.xml><?xml version="1.0" encoding="utf-8"?>
<formControlPr xmlns="http://schemas.microsoft.com/office/spreadsheetml/2009/9/main" objectType="CheckBox" fmlaLink="$AL$16" noThreeD="1"/>
</file>

<file path=xl/ctrlProps/ctrlProp61.xml><?xml version="1.0" encoding="utf-8"?>
<formControlPr xmlns="http://schemas.microsoft.com/office/spreadsheetml/2009/9/main" objectType="CheckBox" fmlaLink="$AM$16" noThreeD="1"/>
</file>

<file path=xl/ctrlProps/ctrlProp62.xml><?xml version="1.0" encoding="utf-8"?>
<formControlPr xmlns="http://schemas.microsoft.com/office/spreadsheetml/2009/9/main" objectType="CheckBox" fmlaLink="$AJ$26" noThreeD="1"/>
</file>

<file path=xl/ctrlProps/ctrlProp63.xml><?xml version="1.0" encoding="utf-8"?>
<formControlPr xmlns="http://schemas.microsoft.com/office/spreadsheetml/2009/9/main" objectType="CheckBox" fmlaLink="$AK$26" noThreeD="1"/>
</file>

<file path=xl/ctrlProps/ctrlProp64.xml><?xml version="1.0" encoding="utf-8"?>
<formControlPr xmlns="http://schemas.microsoft.com/office/spreadsheetml/2009/9/main" objectType="CheckBox" fmlaLink="$AL$26" noThreeD="1"/>
</file>

<file path=xl/ctrlProps/ctrlProp65.xml><?xml version="1.0" encoding="utf-8"?>
<formControlPr xmlns="http://schemas.microsoft.com/office/spreadsheetml/2009/9/main" objectType="CheckBox" fmlaLink="$AM$26" noThreeD="1"/>
</file>

<file path=xl/ctrlProps/ctrlProp66.xml><?xml version="1.0" encoding="utf-8"?>
<formControlPr xmlns="http://schemas.microsoft.com/office/spreadsheetml/2009/9/main" objectType="CheckBox" fmlaLink="$AJ$21" noThreeD="1"/>
</file>

<file path=xl/ctrlProps/ctrlProp67.xml><?xml version="1.0" encoding="utf-8"?>
<formControlPr xmlns="http://schemas.microsoft.com/office/spreadsheetml/2009/9/main" objectType="CheckBox" fmlaLink="$AK$21" noThreeD="1"/>
</file>

<file path=xl/ctrlProps/ctrlProp68.xml><?xml version="1.0" encoding="utf-8"?>
<formControlPr xmlns="http://schemas.microsoft.com/office/spreadsheetml/2009/9/main" objectType="CheckBox" fmlaLink="$AL$21" noThreeD="1"/>
</file>

<file path=xl/ctrlProps/ctrlProp69.xml><?xml version="1.0" encoding="utf-8"?>
<formControlPr xmlns="http://schemas.microsoft.com/office/spreadsheetml/2009/9/main" objectType="CheckBox" fmlaLink="$AM$21" noThreeD="1"/>
</file>

<file path=xl/ctrlProps/ctrlProp7.xml><?xml version="1.0" encoding="utf-8"?>
<formControlPr xmlns="http://schemas.microsoft.com/office/spreadsheetml/2009/9/main" objectType="CheckBox" fmlaLink="$AA$30" lockText="1" noThreeD="1"/>
</file>

<file path=xl/ctrlProps/ctrlProp70.xml><?xml version="1.0" encoding="utf-8"?>
<formControlPr xmlns="http://schemas.microsoft.com/office/spreadsheetml/2009/9/main" objectType="CheckBox" fmlaLink="$AN$21" noThreeD="1"/>
</file>

<file path=xl/ctrlProps/ctrlProp71.xml><?xml version="1.0" encoding="utf-8"?>
<formControlPr xmlns="http://schemas.microsoft.com/office/spreadsheetml/2009/9/main" objectType="CheckBox" fmlaLink="$AJ$20" noThreeD="1"/>
</file>

<file path=xl/ctrlProps/ctrlProp72.xml><?xml version="1.0" encoding="utf-8"?>
<formControlPr xmlns="http://schemas.microsoft.com/office/spreadsheetml/2009/9/main" objectType="CheckBox" fmlaLink="$AK$20" noThreeD="1"/>
</file>

<file path=xl/ctrlProps/ctrlProp73.xml><?xml version="1.0" encoding="utf-8"?>
<formControlPr xmlns="http://schemas.microsoft.com/office/spreadsheetml/2009/9/main" objectType="CheckBox" fmlaLink="$AL$20" noThreeD="1"/>
</file>

<file path=xl/ctrlProps/ctrlProp74.xml><?xml version="1.0" encoding="utf-8"?>
<formControlPr xmlns="http://schemas.microsoft.com/office/spreadsheetml/2009/9/main" objectType="CheckBox" fmlaLink="$AM$20" noThreeD="1"/>
</file>

<file path=xl/ctrlProps/ctrlProp75.xml><?xml version="1.0" encoding="utf-8"?>
<formControlPr xmlns="http://schemas.microsoft.com/office/spreadsheetml/2009/9/main" objectType="CheckBox" fmlaLink="$AN$20"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fmlaLink="$AA$15"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CheckBox" fmlaLink="$AD$18" lockText="1" noThreeD="1"/>
</file>

<file path=xl/ctrlProps/ctrlProp83.xml><?xml version="1.0" encoding="utf-8"?>
<formControlPr xmlns="http://schemas.microsoft.com/office/spreadsheetml/2009/9/main" objectType="CheckBox" fmlaLink="$AE$18" lockText="1" noThreeD="1"/>
</file>

<file path=xl/ctrlProps/ctrlProp84.xml><?xml version="1.0" encoding="utf-8"?>
<formControlPr xmlns="http://schemas.microsoft.com/office/spreadsheetml/2009/9/main" objectType="CheckBox" fmlaLink="$AF$18" lockText="1" noThreeD="1"/>
</file>

<file path=xl/ctrlProps/ctrlProp85.xml><?xml version="1.0" encoding="utf-8"?>
<formControlPr xmlns="http://schemas.microsoft.com/office/spreadsheetml/2009/9/main" objectType="CheckBox" fmlaLink="$AG$18" lockText="1" noThreeD="1"/>
</file>

<file path=xl/ctrlProps/ctrlProp86.xml><?xml version="1.0" encoding="utf-8"?>
<formControlPr xmlns="http://schemas.microsoft.com/office/spreadsheetml/2009/9/main" objectType="CheckBox" fmlaLink="$AD$19" lockText="1" noThreeD="1"/>
</file>

<file path=xl/ctrlProps/ctrlProp87.xml><?xml version="1.0" encoding="utf-8"?>
<formControlPr xmlns="http://schemas.microsoft.com/office/spreadsheetml/2009/9/main" objectType="CheckBox" fmlaLink="$AE$19" lockText="1" noThreeD="1"/>
</file>

<file path=xl/ctrlProps/ctrlProp88.xml><?xml version="1.0" encoding="utf-8"?>
<formControlPr xmlns="http://schemas.microsoft.com/office/spreadsheetml/2009/9/main" objectType="CheckBox" fmlaLink="$AD$23" lockText="1" noThreeD="1"/>
</file>

<file path=xl/ctrlProps/ctrlProp89.xml><?xml version="1.0" encoding="utf-8"?>
<formControlPr xmlns="http://schemas.microsoft.com/office/spreadsheetml/2009/9/main" objectType="CheckBox" fmlaLink="$AE$23" lockText="1" noThreeD="1"/>
</file>

<file path=xl/ctrlProps/ctrlProp9.xml><?xml version="1.0" encoding="utf-8"?>
<formControlPr xmlns="http://schemas.microsoft.com/office/spreadsheetml/2009/9/main" objectType="CheckBox" fmlaLink="$Z$15" lockText="1" noThreeD="1"/>
</file>

<file path=xl/ctrlProps/ctrlProp90.xml><?xml version="1.0" encoding="utf-8"?>
<formControlPr xmlns="http://schemas.microsoft.com/office/spreadsheetml/2009/9/main" objectType="CheckBox" fmlaLink="$AD$24" lockText="1" noThreeD="1"/>
</file>

<file path=xl/ctrlProps/ctrlProp91.xml><?xml version="1.0" encoding="utf-8"?>
<formControlPr xmlns="http://schemas.microsoft.com/office/spreadsheetml/2009/9/main" objectType="CheckBox" fmlaLink="$AE$24" lockText="1" noThreeD="1"/>
</file>

<file path=xl/ctrlProps/ctrlProp92.xml><?xml version="1.0" encoding="utf-8"?>
<formControlPr xmlns="http://schemas.microsoft.com/office/spreadsheetml/2009/9/main" objectType="CheckBox" fmlaLink="$AD$25" lockText="1" noThreeD="1"/>
</file>

<file path=xl/ctrlProps/ctrlProp93.xml><?xml version="1.0" encoding="utf-8"?>
<formControlPr xmlns="http://schemas.microsoft.com/office/spreadsheetml/2009/9/main" objectType="CheckBox" fmlaLink="$AE$25" lockText="1" noThreeD="1"/>
</file>

<file path=xl/ctrlProps/ctrlProp94.xml><?xml version="1.0" encoding="utf-8"?>
<formControlPr xmlns="http://schemas.microsoft.com/office/spreadsheetml/2009/9/main" objectType="CheckBox" fmlaLink="$AD$26" lockText="1" noThreeD="1"/>
</file>

<file path=xl/ctrlProps/ctrlProp95.xml><?xml version="1.0" encoding="utf-8"?>
<formControlPr xmlns="http://schemas.microsoft.com/office/spreadsheetml/2009/9/main" objectType="CheckBox" fmlaLink="$AD$27" lockText="1" noThreeD="1"/>
</file>

<file path=xl/ctrlProps/ctrlProp96.xml><?xml version="1.0" encoding="utf-8"?>
<formControlPr xmlns="http://schemas.microsoft.com/office/spreadsheetml/2009/9/main" objectType="CheckBox" fmlaLink="$AA$7" lockText="1" noThreeD="1"/>
</file>

<file path=xl/ctrlProps/ctrlProp97.xml><?xml version="1.0" encoding="utf-8"?>
<formControlPr xmlns="http://schemas.microsoft.com/office/spreadsheetml/2009/9/main" objectType="CheckBox" fmlaLink="$Z$16" lockText="1" noThreeD="1"/>
</file>

<file path=xl/ctrlProps/ctrlProp98.xml><?xml version="1.0" encoding="utf-8"?>
<formControlPr xmlns="http://schemas.microsoft.com/office/spreadsheetml/2009/9/main" objectType="CheckBox" fmlaLink="$AA$16" lockText="1" noThreeD="1"/>
</file>

<file path=xl/ctrlProps/ctrlProp99.xml><?xml version="1.0" encoding="utf-8"?>
<formControlPr xmlns="http://schemas.microsoft.com/office/spreadsheetml/2009/9/main" objectType="CheckBox" fmlaLink="$W$6" lockText="1" noThreeD="1"/>
</file>

<file path=xl/drawings/drawing1.xml><?xml version="1.0" encoding="utf-8"?>
<xdr:wsDr xmlns:xdr="http://schemas.openxmlformats.org/drawingml/2006/spreadsheetDrawing" xmlns:a="http://schemas.openxmlformats.org/drawingml/2006/main">
  <xdr:twoCellAnchor>
    <xdr:from>
      <xdr:col>24</xdr:col>
      <xdr:colOff>114298</xdr:colOff>
      <xdr:row>3</xdr:row>
      <xdr:rowOff>33618</xdr:rowOff>
    </xdr:from>
    <xdr:to>
      <xdr:col>25</xdr:col>
      <xdr:colOff>2743200</xdr:colOff>
      <xdr:row>4</xdr:row>
      <xdr:rowOff>95250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230033" y="862853"/>
          <a:ext cx="3054726" cy="35298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9</xdr:col>
          <xdr:colOff>161925</xdr:colOff>
          <xdr:row>22</xdr:row>
          <xdr:rowOff>161925</xdr:rowOff>
        </xdr:from>
        <xdr:to>
          <xdr:col>9</xdr:col>
          <xdr:colOff>381000</xdr:colOff>
          <xdr:row>24</xdr:row>
          <xdr:rowOff>19050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22</xdr:row>
          <xdr:rowOff>161925</xdr:rowOff>
        </xdr:from>
        <xdr:to>
          <xdr:col>12</xdr:col>
          <xdr:colOff>0</xdr:colOff>
          <xdr:row>24</xdr:row>
          <xdr:rowOff>19050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26</xdr:row>
          <xdr:rowOff>0</xdr:rowOff>
        </xdr:from>
        <xdr:to>
          <xdr:col>4</xdr:col>
          <xdr:colOff>57150</xdr:colOff>
          <xdr:row>27</xdr:row>
          <xdr:rowOff>38100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27</xdr:row>
          <xdr:rowOff>0</xdr:rowOff>
        </xdr:from>
        <xdr:to>
          <xdr:col>4</xdr:col>
          <xdr:colOff>57150</xdr:colOff>
          <xdr:row>28</xdr:row>
          <xdr:rowOff>38100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27</xdr:row>
          <xdr:rowOff>0</xdr:rowOff>
        </xdr:from>
        <xdr:to>
          <xdr:col>4</xdr:col>
          <xdr:colOff>57150</xdr:colOff>
          <xdr:row>28</xdr:row>
          <xdr:rowOff>38100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28</xdr:row>
          <xdr:rowOff>9525</xdr:rowOff>
        </xdr:from>
        <xdr:to>
          <xdr:col>4</xdr:col>
          <xdr:colOff>19050</xdr:colOff>
          <xdr:row>29</xdr:row>
          <xdr:rowOff>19050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0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xdr:row>
          <xdr:rowOff>0</xdr:rowOff>
        </xdr:from>
        <xdr:to>
          <xdr:col>4</xdr:col>
          <xdr:colOff>9525</xdr:colOff>
          <xdr:row>30</xdr:row>
          <xdr:rowOff>47625</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0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14</xdr:row>
          <xdr:rowOff>28575</xdr:rowOff>
        </xdr:from>
        <xdr:to>
          <xdr:col>12</xdr:col>
          <xdr:colOff>257175</xdr:colOff>
          <xdr:row>14</xdr:row>
          <xdr:rowOff>190500</xdr:rowOff>
        </xdr:to>
        <xdr:sp macro="" textlink="">
          <xdr:nvSpPr>
            <xdr:cNvPr id="201729" name="Check Box 1" hidden="1">
              <a:extLst>
                <a:ext uri="{63B3BB69-23CF-44E3-9099-C40C66FF867C}">
                  <a14:compatExt spid="_x0000_s201729"/>
                </a:ext>
                <a:ext uri="{FF2B5EF4-FFF2-40B4-BE49-F238E27FC236}">
                  <a16:creationId xmlns:a16="http://schemas.microsoft.com/office/drawing/2014/main" id="{00000000-0008-0000-0100-000001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14</xdr:row>
          <xdr:rowOff>19050</xdr:rowOff>
        </xdr:from>
        <xdr:to>
          <xdr:col>10</xdr:col>
          <xdr:colOff>9525</xdr:colOff>
          <xdr:row>14</xdr:row>
          <xdr:rowOff>180975</xdr:rowOff>
        </xdr:to>
        <xdr:sp macro="" textlink="">
          <xdr:nvSpPr>
            <xdr:cNvPr id="201730" name="Check Box 2" hidden="1">
              <a:extLst>
                <a:ext uri="{63B3BB69-23CF-44E3-9099-C40C66FF867C}">
                  <a14:compatExt spid="_x0000_s201730"/>
                </a:ext>
                <a:ext uri="{FF2B5EF4-FFF2-40B4-BE49-F238E27FC236}">
                  <a16:creationId xmlns:a16="http://schemas.microsoft.com/office/drawing/2014/main" id="{00000000-0008-0000-0100-000002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xdr:row>
          <xdr:rowOff>0</xdr:rowOff>
        </xdr:from>
        <xdr:to>
          <xdr:col>10</xdr:col>
          <xdr:colOff>66675</xdr:colOff>
          <xdr:row>3</xdr:row>
          <xdr:rowOff>209550</xdr:rowOff>
        </xdr:to>
        <xdr:sp macro="" textlink="">
          <xdr:nvSpPr>
            <xdr:cNvPr id="201731" name="Check Box 3" hidden="1">
              <a:extLst>
                <a:ext uri="{63B3BB69-23CF-44E3-9099-C40C66FF867C}">
                  <a14:compatExt spid="_x0000_s201731"/>
                </a:ext>
                <a:ext uri="{FF2B5EF4-FFF2-40B4-BE49-F238E27FC236}">
                  <a16:creationId xmlns:a16="http://schemas.microsoft.com/office/drawing/2014/main" id="{00000000-0008-0000-0100-000003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0</xdr:rowOff>
        </xdr:from>
        <xdr:to>
          <xdr:col>10</xdr:col>
          <xdr:colOff>66675</xdr:colOff>
          <xdr:row>4</xdr:row>
          <xdr:rowOff>209550</xdr:rowOff>
        </xdr:to>
        <xdr:sp macro="" textlink="">
          <xdr:nvSpPr>
            <xdr:cNvPr id="201732" name="Check Box 4" hidden="1">
              <a:extLst>
                <a:ext uri="{63B3BB69-23CF-44E3-9099-C40C66FF867C}">
                  <a14:compatExt spid="_x0000_s201732"/>
                </a:ext>
                <a:ext uri="{FF2B5EF4-FFF2-40B4-BE49-F238E27FC236}">
                  <a16:creationId xmlns:a16="http://schemas.microsoft.com/office/drawing/2014/main" id="{00000000-0008-0000-0100-000004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xdr:row>
          <xdr:rowOff>0</xdr:rowOff>
        </xdr:from>
        <xdr:to>
          <xdr:col>10</xdr:col>
          <xdr:colOff>66675</xdr:colOff>
          <xdr:row>5</xdr:row>
          <xdr:rowOff>209550</xdr:rowOff>
        </xdr:to>
        <xdr:sp macro="" textlink="">
          <xdr:nvSpPr>
            <xdr:cNvPr id="201733" name="Check Box 5" hidden="1">
              <a:extLst>
                <a:ext uri="{63B3BB69-23CF-44E3-9099-C40C66FF867C}">
                  <a14:compatExt spid="_x0000_s201733"/>
                </a:ext>
                <a:ext uri="{FF2B5EF4-FFF2-40B4-BE49-F238E27FC236}">
                  <a16:creationId xmlns:a16="http://schemas.microsoft.com/office/drawing/2014/main" id="{00000000-0008-0000-0100-000005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xdr:row>
          <xdr:rowOff>209550</xdr:rowOff>
        </xdr:from>
        <xdr:to>
          <xdr:col>10</xdr:col>
          <xdr:colOff>19050</xdr:colOff>
          <xdr:row>6</xdr:row>
          <xdr:rowOff>180975</xdr:rowOff>
        </xdr:to>
        <xdr:sp macro="" textlink="">
          <xdr:nvSpPr>
            <xdr:cNvPr id="201734" name="Check Box 6" hidden="1">
              <a:extLst>
                <a:ext uri="{63B3BB69-23CF-44E3-9099-C40C66FF867C}">
                  <a14:compatExt spid="_x0000_s201734"/>
                </a:ext>
                <a:ext uri="{FF2B5EF4-FFF2-40B4-BE49-F238E27FC236}">
                  <a16:creationId xmlns:a16="http://schemas.microsoft.com/office/drawing/2014/main" id="{00000000-0008-0000-0100-000006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xdr:row>
          <xdr:rowOff>66675</xdr:rowOff>
        </xdr:from>
        <xdr:to>
          <xdr:col>23</xdr:col>
          <xdr:colOff>523875</xdr:colOff>
          <xdr:row>13</xdr:row>
          <xdr:rowOff>304800</xdr:rowOff>
        </xdr:to>
        <xdr:sp macro="" textlink="">
          <xdr:nvSpPr>
            <xdr:cNvPr id="201735" name="Check Box 7" hidden="1">
              <a:extLst>
                <a:ext uri="{63B3BB69-23CF-44E3-9099-C40C66FF867C}">
                  <a14:compatExt spid="_x0000_s201735"/>
                </a:ext>
                <a:ext uri="{FF2B5EF4-FFF2-40B4-BE49-F238E27FC236}">
                  <a16:creationId xmlns:a16="http://schemas.microsoft.com/office/drawing/2014/main" id="{00000000-0008-0000-0100-0000071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28575</xdr:colOff>
          <xdr:row>2</xdr:row>
          <xdr:rowOff>28575</xdr:rowOff>
        </xdr:from>
        <xdr:to>
          <xdr:col>16</xdr:col>
          <xdr:colOff>38100</xdr:colOff>
          <xdr:row>2</xdr:row>
          <xdr:rowOff>238125</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0200-000002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xdr:row>
          <xdr:rowOff>47625</xdr:rowOff>
        </xdr:from>
        <xdr:to>
          <xdr:col>19</xdr:col>
          <xdr:colOff>19050</xdr:colOff>
          <xdr:row>2</xdr:row>
          <xdr:rowOff>257175</xdr:rowOff>
        </xdr:to>
        <xdr:sp macro="" textlink="">
          <xdr:nvSpPr>
            <xdr:cNvPr id="161795" name="Check Box 3" hidden="1">
              <a:extLst>
                <a:ext uri="{63B3BB69-23CF-44E3-9099-C40C66FF867C}">
                  <a14:compatExt spid="_x0000_s161795"/>
                </a:ext>
                <a:ext uri="{FF2B5EF4-FFF2-40B4-BE49-F238E27FC236}">
                  <a16:creationId xmlns:a16="http://schemas.microsoft.com/office/drawing/2014/main" id="{00000000-0008-0000-0200-0000037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28575</xdr:colOff>
          <xdr:row>12</xdr:row>
          <xdr:rowOff>47625</xdr:rowOff>
        </xdr:from>
        <xdr:to>
          <xdr:col>16</xdr:col>
          <xdr:colOff>95250</xdr:colOff>
          <xdr:row>12</xdr:row>
          <xdr:rowOff>219075</xdr:rowOff>
        </xdr:to>
        <xdr:sp macro="" textlink="">
          <xdr:nvSpPr>
            <xdr:cNvPr id="169987" name="Check Box 3" hidden="1">
              <a:extLst>
                <a:ext uri="{63B3BB69-23CF-44E3-9099-C40C66FF867C}">
                  <a14:compatExt spid="_x0000_s169987"/>
                </a:ext>
                <a:ext uri="{FF2B5EF4-FFF2-40B4-BE49-F238E27FC236}">
                  <a16:creationId xmlns:a16="http://schemas.microsoft.com/office/drawing/2014/main" id="{00000000-0008-0000-0300-000003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12</xdr:row>
          <xdr:rowOff>47625</xdr:rowOff>
        </xdr:from>
        <xdr:to>
          <xdr:col>21</xdr:col>
          <xdr:colOff>38100</xdr:colOff>
          <xdr:row>12</xdr:row>
          <xdr:rowOff>228600</xdr:rowOff>
        </xdr:to>
        <xdr:sp macro="" textlink="">
          <xdr:nvSpPr>
            <xdr:cNvPr id="169988" name="Check Box 4" hidden="1">
              <a:extLst>
                <a:ext uri="{63B3BB69-23CF-44E3-9099-C40C66FF867C}">
                  <a14:compatExt spid="_x0000_s169988"/>
                </a:ext>
                <a:ext uri="{FF2B5EF4-FFF2-40B4-BE49-F238E27FC236}">
                  <a16:creationId xmlns:a16="http://schemas.microsoft.com/office/drawing/2014/main" id="{00000000-0008-0000-0300-000004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12</xdr:row>
          <xdr:rowOff>47625</xdr:rowOff>
        </xdr:from>
        <xdr:to>
          <xdr:col>8</xdr:col>
          <xdr:colOff>95250</xdr:colOff>
          <xdr:row>13</xdr:row>
          <xdr:rowOff>0</xdr:rowOff>
        </xdr:to>
        <xdr:sp macro="" textlink="">
          <xdr:nvSpPr>
            <xdr:cNvPr id="169991" name="Check Box 7" hidden="1">
              <a:extLst>
                <a:ext uri="{63B3BB69-23CF-44E3-9099-C40C66FF867C}">
                  <a14:compatExt spid="_x0000_s169991"/>
                </a:ext>
                <a:ext uri="{FF2B5EF4-FFF2-40B4-BE49-F238E27FC236}">
                  <a16:creationId xmlns:a16="http://schemas.microsoft.com/office/drawing/2014/main" id="{00000000-0008-0000-0300-000007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12</xdr:row>
          <xdr:rowOff>47625</xdr:rowOff>
        </xdr:from>
        <xdr:to>
          <xdr:col>13</xdr:col>
          <xdr:colOff>123825</xdr:colOff>
          <xdr:row>12</xdr:row>
          <xdr:rowOff>238125</xdr:rowOff>
        </xdr:to>
        <xdr:sp macro="" textlink="">
          <xdr:nvSpPr>
            <xdr:cNvPr id="169992" name="Check Box 8" hidden="1">
              <a:extLst>
                <a:ext uri="{63B3BB69-23CF-44E3-9099-C40C66FF867C}">
                  <a14:compatExt spid="_x0000_s169992"/>
                </a:ext>
                <a:ext uri="{FF2B5EF4-FFF2-40B4-BE49-F238E27FC236}">
                  <a16:creationId xmlns:a16="http://schemas.microsoft.com/office/drawing/2014/main" id="{00000000-0008-0000-0300-000008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7</xdr:row>
          <xdr:rowOff>28575</xdr:rowOff>
        </xdr:from>
        <xdr:to>
          <xdr:col>8</xdr:col>
          <xdr:colOff>66675</xdr:colOff>
          <xdr:row>7</xdr:row>
          <xdr:rowOff>276225</xdr:rowOff>
        </xdr:to>
        <xdr:sp macro="" textlink="">
          <xdr:nvSpPr>
            <xdr:cNvPr id="169995" name="Check Box 11" hidden="1">
              <a:extLst>
                <a:ext uri="{63B3BB69-23CF-44E3-9099-C40C66FF867C}">
                  <a14:compatExt spid="_x0000_s169995"/>
                </a:ext>
                <a:ext uri="{FF2B5EF4-FFF2-40B4-BE49-F238E27FC236}">
                  <a16:creationId xmlns:a16="http://schemas.microsoft.com/office/drawing/2014/main" id="{00000000-0008-0000-0300-00000B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7</xdr:row>
          <xdr:rowOff>47625</xdr:rowOff>
        </xdr:from>
        <xdr:to>
          <xdr:col>16</xdr:col>
          <xdr:colOff>180975</xdr:colOff>
          <xdr:row>7</xdr:row>
          <xdr:rowOff>266700</xdr:rowOff>
        </xdr:to>
        <xdr:sp macro="" textlink="">
          <xdr:nvSpPr>
            <xdr:cNvPr id="169996" name="Check Box 12" hidden="1">
              <a:extLst>
                <a:ext uri="{63B3BB69-23CF-44E3-9099-C40C66FF867C}">
                  <a14:compatExt spid="_x0000_s169996"/>
                </a:ext>
                <a:ext uri="{FF2B5EF4-FFF2-40B4-BE49-F238E27FC236}">
                  <a16:creationId xmlns:a16="http://schemas.microsoft.com/office/drawing/2014/main" id="{00000000-0008-0000-0300-00000C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9</xdr:row>
          <xdr:rowOff>28575</xdr:rowOff>
        </xdr:from>
        <xdr:to>
          <xdr:col>8</xdr:col>
          <xdr:colOff>76200</xdr:colOff>
          <xdr:row>9</xdr:row>
          <xdr:rowOff>276225</xdr:rowOff>
        </xdr:to>
        <xdr:sp macro="" textlink="">
          <xdr:nvSpPr>
            <xdr:cNvPr id="169997" name="Check Box 13" hidden="1">
              <a:extLst>
                <a:ext uri="{63B3BB69-23CF-44E3-9099-C40C66FF867C}">
                  <a14:compatExt spid="_x0000_s169997"/>
                </a:ext>
                <a:ext uri="{FF2B5EF4-FFF2-40B4-BE49-F238E27FC236}">
                  <a16:creationId xmlns:a16="http://schemas.microsoft.com/office/drawing/2014/main" id="{00000000-0008-0000-0300-00000D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9</xdr:row>
          <xdr:rowOff>28575</xdr:rowOff>
        </xdr:from>
        <xdr:to>
          <xdr:col>16</xdr:col>
          <xdr:colOff>161925</xdr:colOff>
          <xdr:row>9</xdr:row>
          <xdr:rowOff>276225</xdr:rowOff>
        </xdr:to>
        <xdr:sp macro="" textlink="">
          <xdr:nvSpPr>
            <xdr:cNvPr id="169998" name="Check Box 14" hidden="1">
              <a:extLst>
                <a:ext uri="{63B3BB69-23CF-44E3-9099-C40C66FF867C}">
                  <a14:compatExt spid="_x0000_s169998"/>
                </a:ext>
                <a:ext uri="{FF2B5EF4-FFF2-40B4-BE49-F238E27FC236}">
                  <a16:creationId xmlns:a16="http://schemas.microsoft.com/office/drawing/2014/main" id="{00000000-0008-0000-0300-00000E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6</xdr:row>
          <xdr:rowOff>19050</xdr:rowOff>
        </xdr:from>
        <xdr:to>
          <xdr:col>23</xdr:col>
          <xdr:colOff>85725</xdr:colOff>
          <xdr:row>7</xdr:row>
          <xdr:rowOff>238125</xdr:rowOff>
        </xdr:to>
        <xdr:sp macro="" textlink="">
          <xdr:nvSpPr>
            <xdr:cNvPr id="144408" name="Group Box 24" hidden="1">
              <a:extLst>
                <a:ext uri="{63B3BB69-23CF-44E3-9099-C40C66FF867C}">
                  <a14:compatExt spid="_x0000_s144408"/>
                </a:ext>
                <a:ext uri="{FF2B5EF4-FFF2-40B4-BE49-F238E27FC236}">
                  <a16:creationId xmlns:a16="http://schemas.microsoft.com/office/drawing/2014/main" id="{00000000-0008-0000-0400-000018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247650</xdr:rowOff>
        </xdr:from>
        <xdr:to>
          <xdr:col>14</xdr:col>
          <xdr:colOff>19050</xdr:colOff>
          <xdr:row>7</xdr:row>
          <xdr:rowOff>161925</xdr:rowOff>
        </xdr:to>
        <xdr:sp macro="" textlink="">
          <xdr:nvSpPr>
            <xdr:cNvPr id="144409" name="Group Box 25" hidden="1">
              <a:extLst>
                <a:ext uri="{63B3BB69-23CF-44E3-9099-C40C66FF867C}">
                  <a14:compatExt spid="_x0000_s144409"/>
                </a:ext>
                <a:ext uri="{FF2B5EF4-FFF2-40B4-BE49-F238E27FC236}">
                  <a16:creationId xmlns:a16="http://schemas.microsoft.com/office/drawing/2014/main" id="{00000000-0008-0000-0400-000019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276225</xdr:rowOff>
        </xdr:from>
        <xdr:to>
          <xdr:col>13</xdr:col>
          <xdr:colOff>104775</xdr:colOff>
          <xdr:row>15</xdr:row>
          <xdr:rowOff>323850</xdr:rowOff>
        </xdr:to>
        <xdr:sp macro="" textlink="">
          <xdr:nvSpPr>
            <xdr:cNvPr id="144410" name="Group Box 26" hidden="1">
              <a:extLst>
                <a:ext uri="{63B3BB69-23CF-44E3-9099-C40C66FF867C}">
                  <a14:compatExt spid="_x0000_s144410"/>
                </a:ext>
                <a:ext uri="{FF2B5EF4-FFF2-40B4-BE49-F238E27FC236}">
                  <a16:creationId xmlns:a16="http://schemas.microsoft.com/office/drawing/2014/main" id="{00000000-0008-0000-0400-00001A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200025</xdr:rowOff>
        </xdr:from>
        <xdr:to>
          <xdr:col>23</xdr:col>
          <xdr:colOff>295275</xdr:colOff>
          <xdr:row>15</xdr:row>
          <xdr:rowOff>304800</xdr:rowOff>
        </xdr:to>
        <xdr:sp macro="" textlink="">
          <xdr:nvSpPr>
            <xdr:cNvPr id="144411" name="Group Box 27" hidden="1">
              <a:extLst>
                <a:ext uri="{63B3BB69-23CF-44E3-9099-C40C66FF867C}">
                  <a14:compatExt spid="_x0000_s144411"/>
                </a:ext>
                <a:ext uri="{FF2B5EF4-FFF2-40B4-BE49-F238E27FC236}">
                  <a16:creationId xmlns:a16="http://schemas.microsoft.com/office/drawing/2014/main" id="{00000000-0008-0000-0400-00001B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114300</xdr:colOff>
          <xdr:row>22</xdr:row>
          <xdr:rowOff>257175</xdr:rowOff>
        </xdr:to>
        <xdr:sp macro="" textlink="">
          <xdr:nvSpPr>
            <xdr:cNvPr id="144412" name="Group Box 28" hidden="1">
              <a:extLst>
                <a:ext uri="{63B3BB69-23CF-44E3-9099-C40C66FF867C}">
                  <a14:compatExt spid="_x0000_s144412"/>
                </a:ext>
                <a:ext uri="{FF2B5EF4-FFF2-40B4-BE49-F238E27FC236}">
                  <a16:creationId xmlns:a16="http://schemas.microsoft.com/office/drawing/2014/main" id="{00000000-0008-0000-0400-00001C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95250</xdr:colOff>
          <xdr:row>22</xdr:row>
          <xdr:rowOff>257175</xdr:rowOff>
        </xdr:to>
        <xdr:sp macro="" textlink="">
          <xdr:nvSpPr>
            <xdr:cNvPr id="144413" name="Group Box 29" hidden="1">
              <a:extLst>
                <a:ext uri="{63B3BB69-23CF-44E3-9099-C40C66FF867C}">
                  <a14:compatExt spid="_x0000_s144413"/>
                </a:ext>
                <a:ext uri="{FF2B5EF4-FFF2-40B4-BE49-F238E27FC236}">
                  <a16:creationId xmlns:a16="http://schemas.microsoft.com/office/drawing/2014/main" id="{00000000-0008-0000-0400-00001D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247650</xdr:rowOff>
        </xdr:from>
        <xdr:to>
          <xdr:col>23</xdr:col>
          <xdr:colOff>276225</xdr:colOff>
          <xdr:row>7</xdr:row>
          <xdr:rowOff>161925</xdr:rowOff>
        </xdr:to>
        <xdr:sp macro="" textlink="">
          <xdr:nvSpPr>
            <xdr:cNvPr id="144414" name="Group Box 30" hidden="1">
              <a:extLst>
                <a:ext uri="{63B3BB69-23CF-44E3-9099-C40C66FF867C}">
                  <a14:compatExt spid="_x0000_s144414"/>
                </a:ext>
                <a:ext uri="{FF2B5EF4-FFF2-40B4-BE49-F238E27FC236}">
                  <a16:creationId xmlns:a16="http://schemas.microsoft.com/office/drawing/2014/main" id="{00000000-0008-0000-0400-00001E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247650</xdr:rowOff>
        </xdr:from>
        <xdr:to>
          <xdr:col>23</xdr:col>
          <xdr:colOff>276225</xdr:colOff>
          <xdr:row>7</xdr:row>
          <xdr:rowOff>161925</xdr:rowOff>
        </xdr:to>
        <xdr:sp macro="" textlink="">
          <xdr:nvSpPr>
            <xdr:cNvPr id="144415" name="Group Box 31" hidden="1">
              <a:extLst>
                <a:ext uri="{63B3BB69-23CF-44E3-9099-C40C66FF867C}">
                  <a14:compatExt spid="_x0000_s144415"/>
                </a:ext>
                <a:ext uri="{FF2B5EF4-FFF2-40B4-BE49-F238E27FC236}">
                  <a16:creationId xmlns:a16="http://schemas.microsoft.com/office/drawing/2014/main" id="{00000000-0008-0000-0400-00001F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9525</xdr:colOff>
          <xdr:row>15</xdr:row>
          <xdr:rowOff>323850</xdr:rowOff>
        </xdr:to>
        <xdr:sp macro="" textlink="">
          <xdr:nvSpPr>
            <xdr:cNvPr id="144416" name="Group Box 32" hidden="1">
              <a:extLst>
                <a:ext uri="{63B3BB69-23CF-44E3-9099-C40C66FF867C}">
                  <a14:compatExt spid="_x0000_s144416"/>
                </a:ext>
                <a:ext uri="{FF2B5EF4-FFF2-40B4-BE49-F238E27FC236}">
                  <a16:creationId xmlns:a16="http://schemas.microsoft.com/office/drawing/2014/main" id="{00000000-0008-0000-0400-000020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38100</xdr:colOff>
          <xdr:row>22</xdr:row>
          <xdr:rowOff>257175</xdr:rowOff>
        </xdr:to>
        <xdr:sp macro="" textlink="">
          <xdr:nvSpPr>
            <xdr:cNvPr id="144417" name="Group Box 33" hidden="1">
              <a:extLst>
                <a:ext uri="{63B3BB69-23CF-44E3-9099-C40C66FF867C}">
                  <a14:compatExt spid="_x0000_s144417"/>
                </a:ext>
                <a:ext uri="{FF2B5EF4-FFF2-40B4-BE49-F238E27FC236}">
                  <a16:creationId xmlns:a16="http://schemas.microsoft.com/office/drawing/2014/main" id="{00000000-0008-0000-0400-000021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38100</xdr:colOff>
          <xdr:row>22</xdr:row>
          <xdr:rowOff>257175</xdr:rowOff>
        </xdr:to>
        <xdr:sp macro="" textlink="">
          <xdr:nvSpPr>
            <xdr:cNvPr id="144418" name="Group Box 34" hidden="1">
              <a:extLst>
                <a:ext uri="{63B3BB69-23CF-44E3-9099-C40C66FF867C}">
                  <a14:compatExt spid="_x0000_s144418"/>
                </a:ext>
                <a:ext uri="{FF2B5EF4-FFF2-40B4-BE49-F238E27FC236}">
                  <a16:creationId xmlns:a16="http://schemas.microsoft.com/office/drawing/2014/main" id="{00000000-0008-0000-0400-000022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9525</xdr:colOff>
          <xdr:row>15</xdr:row>
          <xdr:rowOff>323850</xdr:rowOff>
        </xdr:to>
        <xdr:sp macro="" textlink="">
          <xdr:nvSpPr>
            <xdr:cNvPr id="144432" name="Group Box 48" hidden="1">
              <a:extLst>
                <a:ext uri="{63B3BB69-23CF-44E3-9099-C40C66FF867C}">
                  <a14:compatExt spid="_x0000_s144432"/>
                </a:ext>
                <a:ext uri="{FF2B5EF4-FFF2-40B4-BE49-F238E27FC236}">
                  <a16:creationId xmlns:a16="http://schemas.microsoft.com/office/drawing/2014/main" id="{00000000-0008-0000-0400-000030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38100</xdr:colOff>
          <xdr:row>22</xdr:row>
          <xdr:rowOff>257175</xdr:rowOff>
        </xdr:to>
        <xdr:sp macro="" textlink="">
          <xdr:nvSpPr>
            <xdr:cNvPr id="144439" name="Group Box 55" hidden="1">
              <a:extLst>
                <a:ext uri="{63B3BB69-23CF-44E3-9099-C40C66FF867C}">
                  <a14:compatExt spid="_x0000_s144439"/>
                </a:ext>
                <a:ext uri="{FF2B5EF4-FFF2-40B4-BE49-F238E27FC236}">
                  <a16:creationId xmlns:a16="http://schemas.microsoft.com/office/drawing/2014/main" id="{00000000-0008-0000-0400-000037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xdr:row>
          <xdr:rowOff>0</xdr:rowOff>
        </xdr:from>
        <xdr:to>
          <xdr:col>24</xdr:col>
          <xdr:colOff>95250</xdr:colOff>
          <xdr:row>22</xdr:row>
          <xdr:rowOff>257175</xdr:rowOff>
        </xdr:to>
        <xdr:sp macro="" textlink="">
          <xdr:nvSpPr>
            <xdr:cNvPr id="144453" name="Group Box 69" hidden="1">
              <a:extLst>
                <a:ext uri="{63B3BB69-23CF-44E3-9099-C40C66FF867C}">
                  <a14:compatExt spid="_x0000_s144453"/>
                </a:ext>
                <a:ext uri="{FF2B5EF4-FFF2-40B4-BE49-F238E27FC236}">
                  <a16:creationId xmlns:a16="http://schemas.microsoft.com/office/drawing/2014/main" id="{00000000-0008-0000-0400-000045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14</xdr:col>
          <xdr:colOff>114300</xdr:colOff>
          <xdr:row>24</xdr:row>
          <xdr:rowOff>257175</xdr:rowOff>
        </xdr:to>
        <xdr:sp macro="" textlink="">
          <xdr:nvSpPr>
            <xdr:cNvPr id="144466" name="Group Box 82" hidden="1">
              <a:extLst>
                <a:ext uri="{63B3BB69-23CF-44E3-9099-C40C66FF867C}">
                  <a14:compatExt spid="_x0000_s144466"/>
                </a:ext>
                <a:ext uri="{FF2B5EF4-FFF2-40B4-BE49-F238E27FC236}">
                  <a16:creationId xmlns:a16="http://schemas.microsoft.com/office/drawing/2014/main" id="{00000000-0008-0000-0400-000052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xdr:row>
          <xdr:rowOff>0</xdr:rowOff>
        </xdr:from>
        <xdr:to>
          <xdr:col>5</xdr:col>
          <xdr:colOff>104775</xdr:colOff>
          <xdr:row>6</xdr:row>
          <xdr:rowOff>304800</xdr:rowOff>
        </xdr:to>
        <xdr:sp macro="" textlink="">
          <xdr:nvSpPr>
            <xdr:cNvPr id="144467" name="Check Box 83" hidden="1">
              <a:extLst>
                <a:ext uri="{63B3BB69-23CF-44E3-9099-C40C66FF867C}">
                  <a14:compatExt spid="_x0000_s144467"/>
                </a:ext>
                <a:ext uri="{FF2B5EF4-FFF2-40B4-BE49-F238E27FC236}">
                  <a16:creationId xmlns:a16="http://schemas.microsoft.com/office/drawing/2014/main" id="{00000000-0008-0000-0400-00005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6</xdr:row>
          <xdr:rowOff>76200</xdr:rowOff>
        </xdr:from>
        <xdr:to>
          <xdr:col>8</xdr:col>
          <xdr:colOff>19050</xdr:colOff>
          <xdr:row>6</xdr:row>
          <xdr:rowOff>219075</xdr:rowOff>
        </xdr:to>
        <xdr:sp macro="" textlink="">
          <xdr:nvSpPr>
            <xdr:cNvPr id="144468" name="Check Box 84" hidden="1">
              <a:extLst>
                <a:ext uri="{63B3BB69-23CF-44E3-9099-C40C66FF867C}">
                  <a14:compatExt spid="_x0000_s144468"/>
                </a:ext>
                <a:ext uri="{FF2B5EF4-FFF2-40B4-BE49-F238E27FC236}">
                  <a16:creationId xmlns:a16="http://schemas.microsoft.com/office/drawing/2014/main" id="{00000000-0008-0000-0400-000054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47625</xdr:rowOff>
        </xdr:from>
        <xdr:to>
          <xdr:col>15</xdr:col>
          <xdr:colOff>142875</xdr:colOff>
          <xdr:row>6</xdr:row>
          <xdr:rowOff>276225</xdr:rowOff>
        </xdr:to>
        <xdr:sp macro="" textlink="">
          <xdr:nvSpPr>
            <xdr:cNvPr id="144469" name="Check Box 85" hidden="1">
              <a:extLst>
                <a:ext uri="{63B3BB69-23CF-44E3-9099-C40C66FF867C}">
                  <a14:compatExt spid="_x0000_s144469"/>
                </a:ext>
                <a:ext uri="{FF2B5EF4-FFF2-40B4-BE49-F238E27FC236}">
                  <a16:creationId xmlns:a16="http://schemas.microsoft.com/office/drawing/2014/main" id="{00000000-0008-0000-0400-00005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6</xdr:row>
          <xdr:rowOff>38100</xdr:rowOff>
        </xdr:from>
        <xdr:to>
          <xdr:col>18</xdr:col>
          <xdr:colOff>76200</xdr:colOff>
          <xdr:row>6</xdr:row>
          <xdr:rowOff>285750</xdr:rowOff>
        </xdr:to>
        <xdr:sp macro="" textlink="">
          <xdr:nvSpPr>
            <xdr:cNvPr id="144470" name="Check Box 86" hidden="1">
              <a:extLst>
                <a:ext uri="{63B3BB69-23CF-44E3-9099-C40C66FF867C}">
                  <a14:compatExt spid="_x0000_s144470"/>
                </a:ext>
                <a:ext uri="{FF2B5EF4-FFF2-40B4-BE49-F238E27FC236}">
                  <a16:creationId xmlns:a16="http://schemas.microsoft.com/office/drawing/2014/main" id="{00000000-0008-0000-0400-00005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xdr:row>
          <xdr:rowOff>76200</xdr:rowOff>
        </xdr:from>
        <xdr:to>
          <xdr:col>5</xdr:col>
          <xdr:colOff>152400</xdr:colOff>
          <xdr:row>7</xdr:row>
          <xdr:rowOff>323850</xdr:rowOff>
        </xdr:to>
        <xdr:sp macro="" textlink="">
          <xdr:nvSpPr>
            <xdr:cNvPr id="144472" name="Check Box 88" hidden="1">
              <a:extLst>
                <a:ext uri="{63B3BB69-23CF-44E3-9099-C40C66FF867C}">
                  <a14:compatExt spid="_x0000_s144472"/>
                </a:ext>
                <a:ext uri="{FF2B5EF4-FFF2-40B4-BE49-F238E27FC236}">
                  <a16:creationId xmlns:a16="http://schemas.microsoft.com/office/drawing/2014/main" id="{00000000-0008-0000-0400-000058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66675</xdr:rowOff>
        </xdr:from>
        <xdr:to>
          <xdr:col>15</xdr:col>
          <xdr:colOff>123825</xdr:colOff>
          <xdr:row>7</xdr:row>
          <xdr:rowOff>314325</xdr:rowOff>
        </xdr:to>
        <xdr:sp macro="" textlink="">
          <xdr:nvSpPr>
            <xdr:cNvPr id="144473" name="Check Box 89" hidden="1">
              <a:extLst>
                <a:ext uri="{63B3BB69-23CF-44E3-9099-C40C66FF867C}">
                  <a14:compatExt spid="_x0000_s144473"/>
                </a:ext>
                <a:ext uri="{FF2B5EF4-FFF2-40B4-BE49-F238E27FC236}">
                  <a16:creationId xmlns:a16="http://schemas.microsoft.com/office/drawing/2014/main" id="{00000000-0008-0000-0400-00005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57150</xdr:rowOff>
        </xdr:from>
        <xdr:to>
          <xdr:col>5</xdr:col>
          <xdr:colOff>85725</xdr:colOff>
          <xdr:row>8</xdr:row>
          <xdr:rowOff>304800</xdr:rowOff>
        </xdr:to>
        <xdr:sp macro="" textlink="">
          <xdr:nvSpPr>
            <xdr:cNvPr id="144474" name="Check Box 90" hidden="1">
              <a:extLst>
                <a:ext uri="{63B3BB69-23CF-44E3-9099-C40C66FF867C}">
                  <a14:compatExt spid="_x0000_s144474"/>
                </a:ext>
                <a:ext uri="{FF2B5EF4-FFF2-40B4-BE49-F238E27FC236}">
                  <a16:creationId xmlns:a16="http://schemas.microsoft.com/office/drawing/2014/main" id="{00000000-0008-0000-0400-00005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57150</xdr:rowOff>
        </xdr:from>
        <xdr:to>
          <xdr:col>15</xdr:col>
          <xdr:colOff>95250</xdr:colOff>
          <xdr:row>8</xdr:row>
          <xdr:rowOff>304800</xdr:rowOff>
        </xdr:to>
        <xdr:sp macro="" textlink="">
          <xdr:nvSpPr>
            <xdr:cNvPr id="144475" name="Check Box 91" hidden="1">
              <a:extLst>
                <a:ext uri="{63B3BB69-23CF-44E3-9099-C40C66FF867C}">
                  <a14:compatExt spid="_x0000_s144475"/>
                </a:ext>
                <a:ext uri="{FF2B5EF4-FFF2-40B4-BE49-F238E27FC236}">
                  <a16:creationId xmlns:a16="http://schemas.microsoft.com/office/drawing/2014/main" id="{00000000-0008-0000-0400-00005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200025</xdr:rowOff>
        </xdr:from>
        <xdr:to>
          <xdr:col>5</xdr:col>
          <xdr:colOff>47625</xdr:colOff>
          <xdr:row>9</xdr:row>
          <xdr:rowOff>447675</xdr:rowOff>
        </xdr:to>
        <xdr:sp macro="" textlink="">
          <xdr:nvSpPr>
            <xdr:cNvPr id="144476" name="Check Box 92" hidden="1">
              <a:extLst>
                <a:ext uri="{63B3BB69-23CF-44E3-9099-C40C66FF867C}">
                  <a14:compatExt spid="_x0000_s144476"/>
                </a:ext>
                <a:ext uri="{FF2B5EF4-FFF2-40B4-BE49-F238E27FC236}">
                  <a16:creationId xmlns:a16="http://schemas.microsoft.com/office/drawing/2014/main" id="{00000000-0008-0000-0400-00005C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38100</xdr:rowOff>
        </xdr:from>
        <xdr:to>
          <xdr:col>5</xdr:col>
          <xdr:colOff>28575</xdr:colOff>
          <xdr:row>10</xdr:row>
          <xdr:rowOff>285750</xdr:rowOff>
        </xdr:to>
        <xdr:sp macro="" textlink="">
          <xdr:nvSpPr>
            <xdr:cNvPr id="144479" name="Check Box 95" hidden="1">
              <a:extLst>
                <a:ext uri="{63B3BB69-23CF-44E3-9099-C40C66FF867C}">
                  <a14:compatExt spid="_x0000_s144479"/>
                </a:ext>
                <a:ext uri="{FF2B5EF4-FFF2-40B4-BE49-F238E27FC236}">
                  <a16:creationId xmlns:a16="http://schemas.microsoft.com/office/drawing/2014/main" id="{00000000-0008-0000-0400-00005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76200</xdr:rowOff>
        </xdr:from>
        <xdr:to>
          <xdr:col>6</xdr:col>
          <xdr:colOff>333375</xdr:colOff>
          <xdr:row>10</xdr:row>
          <xdr:rowOff>247650</xdr:rowOff>
        </xdr:to>
        <xdr:sp macro="" textlink="">
          <xdr:nvSpPr>
            <xdr:cNvPr id="144480" name="Check Box 96" hidden="1">
              <a:extLst>
                <a:ext uri="{63B3BB69-23CF-44E3-9099-C40C66FF867C}">
                  <a14:compatExt spid="_x0000_s144480"/>
                </a:ext>
                <a:ext uri="{FF2B5EF4-FFF2-40B4-BE49-F238E27FC236}">
                  <a16:creationId xmlns:a16="http://schemas.microsoft.com/office/drawing/2014/main" id="{00000000-0008-0000-0400-00006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28575</xdr:rowOff>
        </xdr:from>
        <xdr:to>
          <xdr:col>8</xdr:col>
          <xdr:colOff>266700</xdr:colOff>
          <xdr:row>10</xdr:row>
          <xdr:rowOff>295275</xdr:rowOff>
        </xdr:to>
        <xdr:sp macro="" textlink="">
          <xdr:nvSpPr>
            <xdr:cNvPr id="144481" name="Check Box 97" hidden="1">
              <a:extLst>
                <a:ext uri="{63B3BB69-23CF-44E3-9099-C40C66FF867C}">
                  <a14:compatExt spid="_x0000_s144481"/>
                </a:ext>
                <a:ext uri="{FF2B5EF4-FFF2-40B4-BE49-F238E27FC236}">
                  <a16:creationId xmlns:a16="http://schemas.microsoft.com/office/drawing/2014/main" id="{00000000-0008-0000-0400-00006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28575</xdr:rowOff>
        </xdr:from>
        <xdr:to>
          <xdr:col>15</xdr:col>
          <xdr:colOff>104775</xdr:colOff>
          <xdr:row>10</xdr:row>
          <xdr:rowOff>266700</xdr:rowOff>
        </xdr:to>
        <xdr:sp macro="" textlink="">
          <xdr:nvSpPr>
            <xdr:cNvPr id="144489" name="Check Box 105" hidden="1">
              <a:extLst>
                <a:ext uri="{63B3BB69-23CF-44E3-9099-C40C66FF867C}">
                  <a14:compatExt spid="_x0000_s144489"/>
                </a:ext>
                <a:ext uri="{FF2B5EF4-FFF2-40B4-BE49-F238E27FC236}">
                  <a16:creationId xmlns:a16="http://schemas.microsoft.com/office/drawing/2014/main" id="{00000000-0008-0000-0400-00006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10</xdr:row>
          <xdr:rowOff>57150</xdr:rowOff>
        </xdr:from>
        <xdr:to>
          <xdr:col>17</xdr:col>
          <xdr:colOff>66675</xdr:colOff>
          <xdr:row>10</xdr:row>
          <xdr:rowOff>257175</xdr:rowOff>
        </xdr:to>
        <xdr:sp macro="" textlink="">
          <xdr:nvSpPr>
            <xdr:cNvPr id="144490" name="Check Box 106" hidden="1">
              <a:extLst>
                <a:ext uri="{63B3BB69-23CF-44E3-9099-C40C66FF867C}">
                  <a14:compatExt spid="_x0000_s144490"/>
                </a:ext>
                <a:ext uri="{FF2B5EF4-FFF2-40B4-BE49-F238E27FC236}">
                  <a16:creationId xmlns:a16="http://schemas.microsoft.com/office/drawing/2014/main" id="{00000000-0008-0000-0400-00006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38100</xdr:rowOff>
        </xdr:from>
        <xdr:to>
          <xdr:col>18</xdr:col>
          <xdr:colOff>247650</xdr:colOff>
          <xdr:row>10</xdr:row>
          <xdr:rowOff>285750</xdr:rowOff>
        </xdr:to>
        <xdr:sp macro="" textlink="">
          <xdr:nvSpPr>
            <xdr:cNvPr id="144491" name="Check Box 107" hidden="1">
              <a:extLst>
                <a:ext uri="{63B3BB69-23CF-44E3-9099-C40C66FF867C}">
                  <a14:compatExt spid="_x0000_s144491"/>
                </a:ext>
                <a:ext uri="{FF2B5EF4-FFF2-40B4-BE49-F238E27FC236}">
                  <a16:creationId xmlns:a16="http://schemas.microsoft.com/office/drawing/2014/main" id="{00000000-0008-0000-0400-00006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xdr:row>
          <xdr:rowOff>57150</xdr:rowOff>
        </xdr:from>
        <xdr:to>
          <xdr:col>5</xdr:col>
          <xdr:colOff>28575</xdr:colOff>
          <xdr:row>12</xdr:row>
          <xdr:rowOff>266700</xdr:rowOff>
        </xdr:to>
        <xdr:sp macro="" textlink="">
          <xdr:nvSpPr>
            <xdr:cNvPr id="144495" name="Check Box 111" hidden="1">
              <a:extLst>
                <a:ext uri="{63B3BB69-23CF-44E3-9099-C40C66FF867C}">
                  <a14:compatExt spid="_x0000_s144495"/>
                </a:ext>
                <a:ext uri="{FF2B5EF4-FFF2-40B4-BE49-F238E27FC236}">
                  <a16:creationId xmlns:a16="http://schemas.microsoft.com/office/drawing/2014/main" id="{00000000-0008-0000-0400-00006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85725</xdr:rowOff>
        </xdr:from>
        <xdr:to>
          <xdr:col>6</xdr:col>
          <xdr:colOff>333375</xdr:colOff>
          <xdr:row>12</xdr:row>
          <xdr:rowOff>257175</xdr:rowOff>
        </xdr:to>
        <xdr:sp macro="" textlink="">
          <xdr:nvSpPr>
            <xdr:cNvPr id="144496" name="Check Box 112" hidden="1">
              <a:extLst>
                <a:ext uri="{63B3BB69-23CF-44E3-9099-C40C66FF867C}">
                  <a14:compatExt spid="_x0000_s144496"/>
                </a:ext>
                <a:ext uri="{FF2B5EF4-FFF2-40B4-BE49-F238E27FC236}">
                  <a16:creationId xmlns:a16="http://schemas.microsoft.com/office/drawing/2014/main" id="{00000000-0008-0000-0400-00007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28575</xdr:rowOff>
        </xdr:from>
        <xdr:to>
          <xdr:col>8</xdr:col>
          <xdr:colOff>247650</xdr:colOff>
          <xdr:row>12</xdr:row>
          <xdr:rowOff>295275</xdr:rowOff>
        </xdr:to>
        <xdr:sp macro="" textlink="">
          <xdr:nvSpPr>
            <xdr:cNvPr id="144497" name="Check Box 113" hidden="1">
              <a:extLst>
                <a:ext uri="{63B3BB69-23CF-44E3-9099-C40C66FF867C}">
                  <a14:compatExt spid="_x0000_s144497"/>
                </a:ext>
                <a:ext uri="{FF2B5EF4-FFF2-40B4-BE49-F238E27FC236}">
                  <a16:creationId xmlns:a16="http://schemas.microsoft.com/office/drawing/2014/main" id="{00000000-0008-0000-0400-00007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12</xdr:row>
          <xdr:rowOff>38100</xdr:rowOff>
        </xdr:from>
        <xdr:to>
          <xdr:col>12</xdr:col>
          <xdr:colOff>0</xdr:colOff>
          <xdr:row>12</xdr:row>
          <xdr:rowOff>295275</xdr:rowOff>
        </xdr:to>
        <xdr:sp macro="" textlink="">
          <xdr:nvSpPr>
            <xdr:cNvPr id="144498" name="Check Box 114" hidden="1">
              <a:extLst>
                <a:ext uri="{63B3BB69-23CF-44E3-9099-C40C66FF867C}">
                  <a14:compatExt spid="_x0000_s144498"/>
                </a:ext>
                <a:ext uri="{FF2B5EF4-FFF2-40B4-BE49-F238E27FC236}">
                  <a16:creationId xmlns:a16="http://schemas.microsoft.com/office/drawing/2014/main" id="{00000000-0008-0000-0400-000072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38100</xdr:rowOff>
        </xdr:from>
        <xdr:to>
          <xdr:col>15</xdr:col>
          <xdr:colOff>104775</xdr:colOff>
          <xdr:row>12</xdr:row>
          <xdr:rowOff>276225</xdr:rowOff>
        </xdr:to>
        <xdr:sp macro="" textlink="">
          <xdr:nvSpPr>
            <xdr:cNvPr id="144499" name="Check Box 115" hidden="1">
              <a:extLst>
                <a:ext uri="{63B3BB69-23CF-44E3-9099-C40C66FF867C}">
                  <a14:compatExt spid="_x0000_s144499"/>
                </a:ext>
                <a:ext uri="{FF2B5EF4-FFF2-40B4-BE49-F238E27FC236}">
                  <a16:creationId xmlns:a16="http://schemas.microsoft.com/office/drawing/2014/main" id="{00000000-0008-0000-0400-00007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12</xdr:row>
          <xdr:rowOff>66675</xdr:rowOff>
        </xdr:from>
        <xdr:to>
          <xdr:col>17</xdr:col>
          <xdr:colOff>9525</xdr:colOff>
          <xdr:row>12</xdr:row>
          <xdr:rowOff>257175</xdr:rowOff>
        </xdr:to>
        <xdr:sp macro="" textlink="">
          <xdr:nvSpPr>
            <xdr:cNvPr id="144500" name="Check Box 116" hidden="1">
              <a:extLst>
                <a:ext uri="{63B3BB69-23CF-44E3-9099-C40C66FF867C}">
                  <a14:compatExt spid="_x0000_s144500"/>
                </a:ext>
                <a:ext uri="{FF2B5EF4-FFF2-40B4-BE49-F238E27FC236}">
                  <a16:creationId xmlns:a16="http://schemas.microsoft.com/office/drawing/2014/main" id="{00000000-0008-0000-0400-000074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28575</xdr:rowOff>
        </xdr:from>
        <xdr:to>
          <xdr:col>18</xdr:col>
          <xdr:colOff>257175</xdr:colOff>
          <xdr:row>12</xdr:row>
          <xdr:rowOff>276225</xdr:rowOff>
        </xdr:to>
        <xdr:sp macro="" textlink="">
          <xdr:nvSpPr>
            <xdr:cNvPr id="144501" name="Check Box 117" hidden="1">
              <a:extLst>
                <a:ext uri="{63B3BB69-23CF-44E3-9099-C40C66FF867C}">
                  <a14:compatExt spid="_x0000_s144501"/>
                </a:ext>
                <a:ext uri="{FF2B5EF4-FFF2-40B4-BE49-F238E27FC236}">
                  <a16:creationId xmlns:a16="http://schemas.microsoft.com/office/drawing/2014/main" id="{00000000-0008-0000-0400-00007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xdr:row>
          <xdr:rowOff>57150</xdr:rowOff>
        </xdr:from>
        <xdr:to>
          <xdr:col>22</xdr:col>
          <xdr:colOff>0</xdr:colOff>
          <xdr:row>12</xdr:row>
          <xdr:rowOff>276225</xdr:rowOff>
        </xdr:to>
        <xdr:sp macro="" textlink="">
          <xdr:nvSpPr>
            <xdr:cNvPr id="144502" name="Check Box 118" hidden="1">
              <a:extLst>
                <a:ext uri="{63B3BB69-23CF-44E3-9099-C40C66FF867C}">
                  <a14:compatExt spid="_x0000_s144502"/>
                </a:ext>
                <a:ext uri="{FF2B5EF4-FFF2-40B4-BE49-F238E27FC236}">
                  <a16:creationId xmlns:a16="http://schemas.microsoft.com/office/drawing/2014/main" id="{00000000-0008-0000-0400-00007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28575</xdr:rowOff>
        </xdr:from>
        <xdr:to>
          <xdr:col>5</xdr:col>
          <xdr:colOff>57150</xdr:colOff>
          <xdr:row>15</xdr:row>
          <xdr:rowOff>276225</xdr:rowOff>
        </xdr:to>
        <xdr:sp macro="" textlink="">
          <xdr:nvSpPr>
            <xdr:cNvPr id="144505" name="Check Box 121" hidden="1">
              <a:extLst>
                <a:ext uri="{63B3BB69-23CF-44E3-9099-C40C66FF867C}">
                  <a14:compatExt spid="_x0000_s144505"/>
                </a:ext>
                <a:ext uri="{FF2B5EF4-FFF2-40B4-BE49-F238E27FC236}">
                  <a16:creationId xmlns:a16="http://schemas.microsoft.com/office/drawing/2014/main" id="{00000000-0008-0000-0400-00007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76200</xdr:rowOff>
        </xdr:from>
        <xdr:to>
          <xdr:col>8</xdr:col>
          <xdr:colOff>266700</xdr:colOff>
          <xdr:row>15</xdr:row>
          <xdr:rowOff>247650</xdr:rowOff>
        </xdr:to>
        <xdr:sp macro="" textlink="">
          <xdr:nvSpPr>
            <xdr:cNvPr id="144506" name="Check Box 122" hidden="1">
              <a:extLst>
                <a:ext uri="{63B3BB69-23CF-44E3-9099-C40C66FF867C}">
                  <a14:compatExt spid="_x0000_s144506"/>
                </a:ext>
                <a:ext uri="{FF2B5EF4-FFF2-40B4-BE49-F238E27FC236}">
                  <a16:creationId xmlns:a16="http://schemas.microsoft.com/office/drawing/2014/main" id="{00000000-0008-0000-0400-00007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57150</xdr:colOff>
          <xdr:row>15</xdr:row>
          <xdr:rowOff>276225</xdr:rowOff>
        </xdr:to>
        <xdr:sp macro="" textlink="">
          <xdr:nvSpPr>
            <xdr:cNvPr id="144510" name="Check Box 126" hidden="1">
              <a:extLst>
                <a:ext uri="{63B3BB69-23CF-44E3-9099-C40C66FF867C}">
                  <a14:compatExt spid="_x0000_s144510"/>
                </a:ext>
                <a:ext uri="{FF2B5EF4-FFF2-40B4-BE49-F238E27FC236}">
                  <a16:creationId xmlns:a16="http://schemas.microsoft.com/office/drawing/2014/main" id="{00000000-0008-0000-0400-00007E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38100</xdr:rowOff>
        </xdr:from>
        <xdr:to>
          <xdr:col>19</xdr:col>
          <xdr:colOff>9525</xdr:colOff>
          <xdr:row>15</xdr:row>
          <xdr:rowOff>285750</xdr:rowOff>
        </xdr:to>
        <xdr:sp macro="" textlink="">
          <xdr:nvSpPr>
            <xdr:cNvPr id="144511" name="Check Box 127" hidden="1">
              <a:extLst>
                <a:ext uri="{63B3BB69-23CF-44E3-9099-C40C66FF867C}">
                  <a14:compatExt spid="_x0000_s144511"/>
                </a:ext>
                <a:ext uri="{FF2B5EF4-FFF2-40B4-BE49-F238E27FC236}">
                  <a16:creationId xmlns:a16="http://schemas.microsoft.com/office/drawing/2014/main" id="{00000000-0008-0000-0400-00007F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38100</xdr:rowOff>
        </xdr:from>
        <xdr:to>
          <xdr:col>5</xdr:col>
          <xdr:colOff>95250</xdr:colOff>
          <xdr:row>25</xdr:row>
          <xdr:rowOff>285750</xdr:rowOff>
        </xdr:to>
        <xdr:sp macro="" textlink="">
          <xdr:nvSpPr>
            <xdr:cNvPr id="144512" name="Check Box 128" hidden="1">
              <a:extLst>
                <a:ext uri="{63B3BB69-23CF-44E3-9099-C40C66FF867C}">
                  <a14:compatExt spid="_x0000_s144512"/>
                </a:ext>
                <a:ext uri="{FF2B5EF4-FFF2-40B4-BE49-F238E27FC236}">
                  <a16:creationId xmlns:a16="http://schemas.microsoft.com/office/drawing/2014/main" id="{00000000-0008-0000-0400-000080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25</xdr:row>
          <xdr:rowOff>38100</xdr:rowOff>
        </xdr:from>
        <xdr:to>
          <xdr:col>9</xdr:col>
          <xdr:colOff>66675</xdr:colOff>
          <xdr:row>25</xdr:row>
          <xdr:rowOff>285750</xdr:rowOff>
        </xdr:to>
        <xdr:sp macro="" textlink="">
          <xdr:nvSpPr>
            <xdr:cNvPr id="144513" name="Check Box 129" hidden="1">
              <a:extLst>
                <a:ext uri="{63B3BB69-23CF-44E3-9099-C40C66FF867C}">
                  <a14:compatExt spid="_x0000_s144513"/>
                </a:ext>
                <a:ext uri="{FF2B5EF4-FFF2-40B4-BE49-F238E27FC236}">
                  <a16:creationId xmlns:a16="http://schemas.microsoft.com/office/drawing/2014/main" id="{00000000-0008-0000-0400-000081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25</xdr:row>
          <xdr:rowOff>38100</xdr:rowOff>
        </xdr:from>
        <xdr:to>
          <xdr:col>15</xdr:col>
          <xdr:colOff>95250</xdr:colOff>
          <xdr:row>25</xdr:row>
          <xdr:rowOff>285750</xdr:rowOff>
        </xdr:to>
        <xdr:sp macro="" textlink="">
          <xdr:nvSpPr>
            <xdr:cNvPr id="144514" name="Check Box 130" hidden="1">
              <a:extLst>
                <a:ext uri="{63B3BB69-23CF-44E3-9099-C40C66FF867C}">
                  <a14:compatExt spid="_x0000_s144514"/>
                </a:ext>
                <a:ext uri="{FF2B5EF4-FFF2-40B4-BE49-F238E27FC236}">
                  <a16:creationId xmlns:a16="http://schemas.microsoft.com/office/drawing/2014/main" id="{00000000-0008-0000-0400-000082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25</xdr:row>
          <xdr:rowOff>28575</xdr:rowOff>
        </xdr:from>
        <xdr:to>
          <xdr:col>19</xdr:col>
          <xdr:colOff>28575</xdr:colOff>
          <xdr:row>25</xdr:row>
          <xdr:rowOff>295275</xdr:rowOff>
        </xdr:to>
        <xdr:sp macro="" textlink="">
          <xdr:nvSpPr>
            <xdr:cNvPr id="144515" name="Check Box 131" hidden="1">
              <a:extLst>
                <a:ext uri="{63B3BB69-23CF-44E3-9099-C40C66FF867C}">
                  <a14:compatExt spid="_x0000_s144515"/>
                </a:ext>
                <a:ext uri="{FF2B5EF4-FFF2-40B4-BE49-F238E27FC236}">
                  <a16:creationId xmlns:a16="http://schemas.microsoft.com/office/drawing/2014/main" id="{00000000-0008-0000-0400-000083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19</xdr:row>
          <xdr:rowOff>47625</xdr:rowOff>
        </xdr:from>
        <xdr:to>
          <xdr:col>15</xdr:col>
          <xdr:colOff>38100</xdr:colOff>
          <xdr:row>19</xdr:row>
          <xdr:rowOff>247650</xdr:rowOff>
        </xdr:to>
        <xdr:sp macro="" textlink="">
          <xdr:nvSpPr>
            <xdr:cNvPr id="144517" name="Check Box 133" hidden="1">
              <a:extLst>
                <a:ext uri="{63B3BB69-23CF-44E3-9099-C40C66FF867C}">
                  <a14:compatExt spid="_x0000_s144517"/>
                </a:ext>
                <a:ext uri="{FF2B5EF4-FFF2-40B4-BE49-F238E27FC236}">
                  <a16:creationId xmlns:a16="http://schemas.microsoft.com/office/drawing/2014/main" id="{00000000-0008-0000-0400-000085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19</xdr:row>
          <xdr:rowOff>47625</xdr:rowOff>
        </xdr:from>
        <xdr:to>
          <xdr:col>16</xdr:col>
          <xdr:colOff>304800</xdr:colOff>
          <xdr:row>19</xdr:row>
          <xdr:rowOff>266700</xdr:rowOff>
        </xdr:to>
        <xdr:sp macro="" textlink="">
          <xdr:nvSpPr>
            <xdr:cNvPr id="144518" name="Check Box 134" hidden="1">
              <a:extLst>
                <a:ext uri="{63B3BB69-23CF-44E3-9099-C40C66FF867C}">
                  <a14:compatExt spid="_x0000_s144518"/>
                </a:ext>
                <a:ext uri="{FF2B5EF4-FFF2-40B4-BE49-F238E27FC236}">
                  <a16:creationId xmlns:a16="http://schemas.microsoft.com/office/drawing/2014/main" id="{00000000-0008-0000-0400-000086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19</xdr:row>
          <xdr:rowOff>57150</xdr:rowOff>
        </xdr:from>
        <xdr:to>
          <xdr:col>19</xdr:col>
          <xdr:colOff>38100</xdr:colOff>
          <xdr:row>19</xdr:row>
          <xdr:rowOff>266700</xdr:rowOff>
        </xdr:to>
        <xdr:sp macro="" textlink="">
          <xdr:nvSpPr>
            <xdr:cNvPr id="144519" name="Check Box 135" hidden="1">
              <a:extLst>
                <a:ext uri="{63B3BB69-23CF-44E3-9099-C40C66FF867C}">
                  <a14:compatExt spid="_x0000_s144519"/>
                </a:ext>
                <a:ext uri="{FF2B5EF4-FFF2-40B4-BE49-F238E27FC236}">
                  <a16:creationId xmlns:a16="http://schemas.microsoft.com/office/drawing/2014/main" id="{00000000-0008-0000-0400-000087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19</xdr:row>
          <xdr:rowOff>66675</xdr:rowOff>
        </xdr:from>
        <xdr:to>
          <xdr:col>22</xdr:col>
          <xdr:colOff>38100</xdr:colOff>
          <xdr:row>19</xdr:row>
          <xdr:rowOff>257175</xdr:rowOff>
        </xdr:to>
        <xdr:sp macro="" textlink="">
          <xdr:nvSpPr>
            <xdr:cNvPr id="144520" name="Check Box 136" hidden="1">
              <a:extLst>
                <a:ext uri="{63B3BB69-23CF-44E3-9099-C40C66FF867C}">
                  <a14:compatExt spid="_x0000_s144520"/>
                </a:ext>
                <a:ext uri="{FF2B5EF4-FFF2-40B4-BE49-F238E27FC236}">
                  <a16:creationId xmlns:a16="http://schemas.microsoft.com/office/drawing/2014/main" id="{00000000-0008-0000-0400-000088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20</xdr:row>
          <xdr:rowOff>28575</xdr:rowOff>
        </xdr:from>
        <xdr:to>
          <xdr:col>15</xdr:col>
          <xdr:colOff>104775</xdr:colOff>
          <xdr:row>20</xdr:row>
          <xdr:rowOff>276225</xdr:rowOff>
        </xdr:to>
        <xdr:sp macro="" textlink="">
          <xdr:nvSpPr>
            <xdr:cNvPr id="144521" name="Check Box 137" hidden="1">
              <a:extLst>
                <a:ext uri="{63B3BB69-23CF-44E3-9099-C40C66FF867C}">
                  <a14:compatExt spid="_x0000_s144521"/>
                </a:ext>
                <a:ext uri="{FF2B5EF4-FFF2-40B4-BE49-F238E27FC236}">
                  <a16:creationId xmlns:a16="http://schemas.microsoft.com/office/drawing/2014/main" id="{00000000-0008-0000-0400-000089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19</xdr:row>
          <xdr:rowOff>57150</xdr:rowOff>
        </xdr:from>
        <xdr:to>
          <xdr:col>5</xdr:col>
          <xdr:colOff>66675</xdr:colOff>
          <xdr:row>19</xdr:row>
          <xdr:rowOff>257175</xdr:rowOff>
        </xdr:to>
        <xdr:sp macro="" textlink="">
          <xdr:nvSpPr>
            <xdr:cNvPr id="144522" name="Check Box 138" hidden="1">
              <a:extLst>
                <a:ext uri="{63B3BB69-23CF-44E3-9099-C40C66FF867C}">
                  <a14:compatExt spid="_x0000_s144522"/>
                </a:ext>
                <a:ext uri="{FF2B5EF4-FFF2-40B4-BE49-F238E27FC236}">
                  <a16:creationId xmlns:a16="http://schemas.microsoft.com/office/drawing/2014/main" id="{00000000-0008-0000-0400-00008A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47625</xdr:rowOff>
        </xdr:from>
        <xdr:to>
          <xdr:col>6</xdr:col>
          <xdr:colOff>314325</xdr:colOff>
          <xdr:row>19</xdr:row>
          <xdr:rowOff>266700</xdr:rowOff>
        </xdr:to>
        <xdr:sp macro="" textlink="">
          <xdr:nvSpPr>
            <xdr:cNvPr id="144523" name="Check Box 139" hidden="1">
              <a:extLst>
                <a:ext uri="{63B3BB69-23CF-44E3-9099-C40C66FF867C}">
                  <a14:compatExt spid="_x0000_s144523"/>
                </a:ext>
                <a:ext uri="{FF2B5EF4-FFF2-40B4-BE49-F238E27FC236}">
                  <a16:creationId xmlns:a16="http://schemas.microsoft.com/office/drawing/2014/main" id="{00000000-0008-0000-0400-00008B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19</xdr:row>
          <xdr:rowOff>57150</xdr:rowOff>
        </xdr:from>
        <xdr:to>
          <xdr:col>9</xdr:col>
          <xdr:colOff>47625</xdr:colOff>
          <xdr:row>19</xdr:row>
          <xdr:rowOff>266700</xdr:rowOff>
        </xdr:to>
        <xdr:sp macro="" textlink="">
          <xdr:nvSpPr>
            <xdr:cNvPr id="144524" name="Check Box 140" hidden="1">
              <a:extLst>
                <a:ext uri="{63B3BB69-23CF-44E3-9099-C40C66FF867C}">
                  <a14:compatExt spid="_x0000_s144524"/>
                </a:ext>
                <a:ext uri="{FF2B5EF4-FFF2-40B4-BE49-F238E27FC236}">
                  <a16:creationId xmlns:a16="http://schemas.microsoft.com/office/drawing/2014/main" id="{00000000-0008-0000-0400-00008C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66675</xdr:rowOff>
        </xdr:from>
        <xdr:to>
          <xdr:col>12</xdr:col>
          <xdr:colOff>38100</xdr:colOff>
          <xdr:row>19</xdr:row>
          <xdr:rowOff>266700</xdr:rowOff>
        </xdr:to>
        <xdr:sp macro="" textlink="">
          <xdr:nvSpPr>
            <xdr:cNvPr id="144525" name="Check Box 141" hidden="1">
              <a:extLst>
                <a:ext uri="{63B3BB69-23CF-44E3-9099-C40C66FF867C}">
                  <a14:compatExt spid="_x0000_s144525"/>
                </a:ext>
                <a:ext uri="{FF2B5EF4-FFF2-40B4-BE49-F238E27FC236}">
                  <a16:creationId xmlns:a16="http://schemas.microsoft.com/office/drawing/2014/main" id="{00000000-0008-0000-0400-00008D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20</xdr:row>
          <xdr:rowOff>47625</xdr:rowOff>
        </xdr:from>
        <xdr:to>
          <xdr:col>5</xdr:col>
          <xdr:colOff>114300</xdr:colOff>
          <xdr:row>20</xdr:row>
          <xdr:rowOff>304800</xdr:rowOff>
        </xdr:to>
        <xdr:sp macro="" textlink="">
          <xdr:nvSpPr>
            <xdr:cNvPr id="144526" name="Check Box 142" hidden="1">
              <a:extLst>
                <a:ext uri="{63B3BB69-23CF-44E3-9099-C40C66FF867C}">
                  <a14:compatExt spid="_x0000_s144526"/>
                </a:ext>
                <a:ext uri="{FF2B5EF4-FFF2-40B4-BE49-F238E27FC236}">
                  <a16:creationId xmlns:a16="http://schemas.microsoft.com/office/drawing/2014/main" id="{00000000-0008-0000-0400-00008E3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276225</xdr:rowOff>
        </xdr:from>
        <xdr:to>
          <xdr:col>23</xdr:col>
          <xdr:colOff>19050</xdr:colOff>
          <xdr:row>15</xdr:row>
          <xdr:rowOff>323850</xdr:rowOff>
        </xdr:to>
        <xdr:sp macro="" textlink="">
          <xdr:nvSpPr>
            <xdr:cNvPr id="144527" name="Group Box 143" hidden="1">
              <a:extLst>
                <a:ext uri="{63B3BB69-23CF-44E3-9099-C40C66FF867C}">
                  <a14:compatExt spid="_x0000_s144527"/>
                </a:ext>
                <a:ext uri="{FF2B5EF4-FFF2-40B4-BE49-F238E27FC236}">
                  <a16:creationId xmlns:a16="http://schemas.microsoft.com/office/drawing/2014/main" id="{00000000-0008-0000-0400-00008F34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27</xdr:col>
      <xdr:colOff>133350</xdr:colOff>
      <xdr:row>2</xdr:row>
      <xdr:rowOff>209551</xdr:rowOff>
    </xdr:from>
    <xdr:to>
      <xdr:col>27</xdr:col>
      <xdr:colOff>3181350</xdr:colOff>
      <xdr:row>3</xdr:row>
      <xdr:rowOff>95251</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753350" y="666751"/>
          <a:ext cx="3048000" cy="4381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17</xdr:row>
          <xdr:rowOff>219075</xdr:rowOff>
        </xdr:from>
        <xdr:to>
          <xdr:col>5</xdr:col>
          <xdr:colOff>0</xdr:colOff>
          <xdr:row>17</xdr:row>
          <xdr:rowOff>409575</xdr:rowOff>
        </xdr:to>
        <xdr:sp macro="" textlink="">
          <xdr:nvSpPr>
            <xdr:cNvPr id="219141" name="Check Box 5" hidden="1">
              <a:extLst>
                <a:ext uri="{63B3BB69-23CF-44E3-9099-C40C66FF867C}">
                  <a14:compatExt spid="_x0000_s219141"/>
                </a:ext>
                <a:ext uri="{FF2B5EF4-FFF2-40B4-BE49-F238E27FC236}">
                  <a16:creationId xmlns:a16="http://schemas.microsoft.com/office/drawing/2014/main" id="{00000000-0008-0000-0600-000005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xdr:row>
          <xdr:rowOff>219075</xdr:rowOff>
        </xdr:from>
        <xdr:to>
          <xdr:col>8</xdr:col>
          <xdr:colOff>209550</xdr:colOff>
          <xdr:row>17</xdr:row>
          <xdr:rowOff>409575</xdr:rowOff>
        </xdr:to>
        <xdr:sp macro="" textlink="">
          <xdr:nvSpPr>
            <xdr:cNvPr id="219142" name="Check Box 6" hidden="1">
              <a:extLst>
                <a:ext uri="{63B3BB69-23CF-44E3-9099-C40C66FF867C}">
                  <a14:compatExt spid="_x0000_s219142"/>
                </a:ext>
                <a:ext uri="{FF2B5EF4-FFF2-40B4-BE49-F238E27FC236}">
                  <a16:creationId xmlns:a16="http://schemas.microsoft.com/office/drawing/2014/main" id="{00000000-0008-0000-0600-000006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17</xdr:row>
          <xdr:rowOff>209550</xdr:rowOff>
        </xdr:from>
        <xdr:to>
          <xdr:col>13</xdr:col>
          <xdr:colOff>28575</xdr:colOff>
          <xdr:row>17</xdr:row>
          <xdr:rowOff>428625</xdr:rowOff>
        </xdr:to>
        <xdr:sp macro="" textlink="">
          <xdr:nvSpPr>
            <xdr:cNvPr id="219143" name="Check Box 7" hidden="1">
              <a:extLst>
                <a:ext uri="{63B3BB69-23CF-44E3-9099-C40C66FF867C}">
                  <a14:compatExt spid="_x0000_s219143"/>
                </a:ext>
                <a:ext uri="{FF2B5EF4-FFF2-40B4-BE49-F238E27FC236}">
                  <a16:creationId xmlns:a16="http://schemas.microsoft.com/office/drawing/2014/main" id="{00000000-0008-0000-0600-000007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17</xdr:row>
          <xdr:rowOff>247650</xdr:rowOff>
        </xdr:from>
        <xdr:to>
          <xdr:col>16</xdr:col>
          <xdr:colOff>219075</xdr:colOff>
          <xdr:row>17</xdr:row>
          <xdr:rowOff>400050</xdr:rowOff>
        </xdr:to>
        <xdr:sp macro="" textlink="">
          <xdr:nvSpPr>
            <xdr:cNvPr id="219144" name="Check Box 8" hidden="1">
              <a:extLst>
                <a:ext uri="{63B3BB69-23CF-44E3-9099-C40C66FF867C}">
                  <a14:compatExt spid="_x0000_s219144"/>
                </a:ext>
                <a:ext uri="{FF2B5EF4-FFF2-40B4-BE49-F238E27FC236}">
                  <a16:creationId xmlns:a16="http://schemas.microsoft.com/office/drawing/2014/main" id="{00000000-0008-0000-0600-000008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180975</xdr:rowOff>
        </xdr:from>
        <xdr:to>
          <xdr:col>4</xdr:col>
          <xdr:colOff>238125</xdr:colOff>
          <xdr:row>18</xdr:row>
          <xdr:rowOff>400050</xdr:rowOff>
        </xdr:to>
        <xdr:sp macro="" textlink="">
          <xdr:nvSpPr>
            <xdr:cNvPr id="219145" name="Check Box 9" hidden="1">
              <a:extLst>
                <a:ext uri="{63B3BB69-23CF-44E3-9099-C40C66FF867C}">
                  <a14:compatExt spid="_x0000_s219145"/>
                </a:ext>
                <a:ext uri="{FF2B5EF4-FFF2-40B4-BE49-F238E27FC236}">
                  <a16:creationId xmlns:a16="http://schemas.microsoft.com/office/drawing/2014/main" id="{00000000-0008-0000-0600-000009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200025</xdr:rowOff>
        </xdr:from>
        <xdr:to>
          <xdr:col>17</xdr:col>
          <xdr:colOff>0</xdr:colOff>
          <xdr:row>18</xdr:row>
          <xdr:rowOff>409575</xdr:rowOff>
        </xdr:to>
        <xdr:sp macro="" textlink="">
          <xdr:nvSpPr>
            <xdr:cNvPr id="219146" name="Check Box 10" hidden="1">
              <a:extLst>
                <a:ext uri="{63B3BB69-23CF-44E3-9099-C40C66FF867C}">
                  <a14:compatExt spid="_x0000_s219146"/>
                </a:ext>
                <a:ext uri="{FF2B5EF4-FFF2-40B4-BE49-F238E27FC236}">
                  <a16:creationId xmlns:a16="http://schemas.microsoft.com/office/drawing/2014/main" id="{00000000-0008-0000-0600-00000A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104775</xdr:rowOff>
        </xdr:from>
        <xdr:to>
          <xdr:col>5</xdr:col>
          <xdr:colOff>9525</xdr:colOff>
          <xdr:row>22</xdr:row>
          <xdr:rowOff>295275</xdr:rowOff>
        </xdr:to>
        <xdr:sp macro="" textlink="">
          <xdr:nvSpPr>
            <xdr:cNvPr id="219147" name="Check Box 11" hidden="1">
              <a:extLst>
                <a:ext uri="{63B3BB69-23CF-44E3-9099-C40C66FF867C}">
                  <a14:compatExt spid="_x0000_s219147"/>
                </a:ext>
                <a:ext uri="{FF2B5EF4-FFF2-40B4-BE49-F238E27FC236}">
                  <a16:creationId xmlns:a16="http://schemas.microsoft.com/office/drawing/2014/main" id="{00000000-0008-0000-0600-00000B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57150</xdr:rowOff>
        </xdr:from>
        <xdr:to>
          <xdr:col>13</xdr:col>
          <xdr:colOff>9525</xdr:colOff>
          <xdr:row>22</xdr:row>
          <xdr:rowOff>276225</xdr:rowOff>
        </xdr:to>
        <xdr:sp macro="" textlink="">
          <xdr:nvSpPr>
            <xdr:cNvPr id="219148" name="Check Box 12" hidden="1">
              <a:extLst>
                <a:ext uri="{63B3BB69-23CF-44E3-9099-C40C66FF867C}">
                  <a14:compatExt spid="_x0000_s219148"/>
                </a:ext>
                <a:ext uri="{FF2B5EF4-FFF2-40B4-BE49-F238E27FC236}">
                  <a16:creationId xmlns:a16="http://schemas.microsoft.com/office/drawing/2014/main" id="{00000000-0008-0000-0600-00000C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23</xdr:row>
          <xdr:rowOff>85725</xdr:rowOff>
        </xdr:from>
        <xdr:to>
          <xdr:col>4</xdr:col>
          <xdr:colOff>238125</xdr:colOff>
          <xdr:row>23</xdr:row>
          <xdr:rowOff>238125</xdr:rowOff>
        </xdr:to>
        <xdr:sp macro="" textlink="">
          <xdr:nvSpPr>
            <xdr:cNvPr id="219149" name="Check Box 13" hidden="1">
              <a:extLst>
                <a:ext uri="{63B3BB69-23CF-44E3-9099-C40C66FF867C}">
                  <a14:compatExt spid="_x0000_s219149"/>
                </a:ext>
                <a:ext uri="{FF2B5EF4-FFF2-40B4-BE49-F238E27FC236}">
                  <a16:creationId xmlns:a16="http://schemas.microsoft.com/office/drawing/2014/main" id="{00000000-0008-0000-0600-00000D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23</xdr:row>
          <xdr:rowOff>85725</xdr:rowOff>
        </xdr:from>
        <xdr:to>
          <xdr:col>13</xdr:col>
          <xdr:colOff>38100</xdr:colOff>
          <xdr:row>23</xdr:row>
          <xdr:rowOff>276225</xdr:rowOff>
        </xdr:to>
        <xdr:sp macro="" textlink="">
          <xdr:nvSpPr>
            <xdr:cNvPr id="219150" name="Check Box 14" hidden="1">
              <a:extLst>
                <a:ext uri="{63B3BB69-23CF-44E3-9099-C40C66FF867C}">
                  <a14:compatExt spid="_x0000_s219150"/>
                </a:ext>
                <a:ext uri="{FF2B5EF4-FFF2-40B4-BE49-F238E27FC236}">
                  <a16:creationId xmlns:a16="http://schemas.microsoft.com/office/drawing/2014/main" id="{00000000-0008-0000-0600-00000E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76200</xdr:rowOff>
        </xdr:from>
        <xdr:to>
          <xdr:col>4</xdr:col>
          <xdr:colOff>247650</xdr:colOff>
          <xdr:row>24</xdr:row>
          <xdr:rowOff>266700</xdr:rowOff>
        </xdr:to>
        <xdr:sp macro="" textlink="">
          <xdr:nvSpPr>
            <xdr:cNvPr id="219151" name="Check Box 15" hidden="1">
              <a:extLst>
                <a:ext uri="{63B3BB69-23CF-44E3-9099-C40C66FF867C}">
                  <a14:compatExt spid="_x0000_s219151"/>
                </a:ext>
                <a:ext uri="{FF2B5EF4-FFF2-40B4-BE49-F238E27FC236}">
                  <a16:creationId xmlns:a16="http://schemas.microsoft.com/office/drawing/2014/main" id="{00000000-0008-0000-0600-00000F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xdr:row>
          <xdr:rowOff>66675</xdr:rowOff>
        </xdr:from>
        <xdr:to>
          <xdr:col>13</xdr:col>
          <xdr:colOff>9525</xdr:colOff>
          <xdr:row>24</xdr:row>
          <xdr:rowOff>266700</xdr:rowOff>
        </xdr:to>
        <xdr:sp macro="" textlink="">
          <xdr:nvSpPr>
            <xdr:cNvPr id="219152" name="Check Box 16" hidden="1">
              <a:extLst>
                <a:ext uri="{63B3BB69-23CF-44E3-9099-C40C66FF867C}">
                  <a14:compatExt spid="_x0000_s219152"/>
                </a:ext>
                <a:ext uri="{FF2B5EF4-FFF2-40B4-BE49-F238E27FC236}">
                  <a16:creationId xmlns:a16="http://schemas.microsoft.com/office/drawing/2014/main" id="{00000000-0008-0000-0600-000010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85725</xdr:rowOff>
        </xdr:from>
        <xdr:to>
          <xdr:col>5</xdr:col>
          <xdr:colOff>9525</xdr:colOff>
          <xdr:row>25</xdr:row>
          <xdr:rowOff>257175</xdr:rowOff>
        </xdr:to>
        <xdr:sp macro="" textlink="">
          <xdr:nvSpPr>
            <xdr:cNvPr id="219153" name="Check Box 17" hidden="1">
              <a:extLst>
                <a:ext uri="{63B3BB69-23CF-44E3-9099-C40C66FF867C}">
                  <a14:compatExt spid="_x0000_s219153"/>
                </a:ext>
                <a:ext uri="{FF2B5EF4-FFF2-40B4-BE49-F238E27FC236}">
                  <a16:creationId xmlns:a16="http://schemas.microsoft.com/office/drawing/2014/main" id="{00000000-0008-0000-0600-000011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76200</xdr:rowOff>
        </xdr:from>
        <xdr:to>
          <xdr:col>4</xdr:col>
          <xdr:colOff>247650</xdr:colOff>
          <xdr:row>26</xdr:row>
          <xdr:rowOff>276225</xdr:rowOff>
        </xdr:to>
        <xdr:sp macro="" textlink="">
          <xdr:nvSpPr>
            <xdr:cNvPr id="219154" name="Check Box 18" hidden="1">
              <a:extLst>
                <a:ext uri="{63B3BB69-23CF-44E3-9099-C40C66FF867C}">
                  <a14:compatExt spid="_x0000_s219154"/>
                </a:ext>
                <a:ext uri="{FF2B5EF4-FFF2-40B4-BE49-F238E27FC236}">
                  <a16:creationId xmlns:a16="http://schemas.microsoft.com/office/drawing/2014/main" id="{00000000-0008-0000-0600-00001258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104775</xdr:rowOff>
        </xdr:from>
        <xdr:to>
          <xdr:col>5</xdr:col>
          <xdr:colOff>19050</xdr:colOff>
          <xdr:row>6</xdr:row>
          <xdr:rowOff>276225</xdr:rowOff>
        </xdr:to>
        <xdr:sp macro="" textlink="">
          <xdr:nvSpPr>
            <xdr:cNvPr id="225282" name="Check Box 2" hidden="1">
              <a:extLst>
                <a:ext uri="{63B3BB69-23CF-44E3-9099-C40C66FF867C}">
                  <a14:compatExt spid="_x0000_s225282"/>
                </a:ext>
                <a:ext uri="{FF2B5EF4-FFF2-40B4-BE49-F238E27FC236}">
                  <a16:creationId xmlns:a16="http://schemas.microsoft.com/office/drawing/2014/main" id="{00000000-0008-0000-0700-0000027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419100</xdr:rowOff>
        </xdr:from>
        <xdr:to>
          <xdr:col>5</xdr:col>
          <xdr:colOff>38100</xdr:colOff>
          <xdr:row>15</xdr:row>
          <xdr:rowOff>628650</xdr:rowOff>
        </xdr:to>
        <xdr:sp macro="" textlink="">
          <xdr:nvSpPr>
            <xdr:cNvPr id="225283" name="Check Box 3" hidden="1">
              <a:extLst>
                <a:ext uri="{63B3BB69-23CF-44E3-9099-C40C66FF867C}">
                  <a14:compatExt spid="_x0000_s225283"/>
                </a:ext>
                <a:ext uri="{FF2B5EF4-FFF2-40B4-BE49-F238E27FC236}">
                  <a16:creationId xmlns:a16="http://schemas.microsoft.com/office/drawing/2014/main" id="{00000000-0008-0000-0700-0000037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xdr:row>
          <xdr:rowOff>400050</xdr:rowOff>
        </xdr:from>
        <xdr:to>
          <xdr:col>14</xdr:col>
          <xdr:colOff>9525</xdr:colOff>
          <xdr:row>15</xdr:row>
          <xdr:rowOff>609600</xdr:rowOff>
        </xdr:to>
        <xdr:sp macro="" textlink="">
          <xdr:nvSpPr>
            <xdr:cNvPr id="225284" name="Check Box 4" hidden="1">
              <a:extLst>
                <a:ext uri="{63B3BB69-23CF-44E3-9099-C40C66FF867C}">
                  <a14:compatExt spid="_x0000_s225284"/>
                </a:ext>
                <a:ext uri="{FF2B5EF4-FFF2-40B4-BE49-F238E27FC236}">
                  <a16:creationId xmlns:a16="http://schemas.microsoft.com/office/drawing/2014/main" id="{00000000-0008-0000-0700-0000047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0</xdr:colOff>
      <xdr:row>2</xdr:row>
      <xdr:rowOff>304800</xdr:rowOff>
    </xdr:from>
    <xdr:to>
      <xdr:col>24</xdr:col>
      <xdr:colOff>438150</xdr:colOff>
      <xdr:row>4</xdr:row>
      <xdr:rowOff>0</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743700" y="752475"/>
          <a:ext cx="3048000" cy="4381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95250</xdr:colOff>
          <xdr:row>5</xdr:row>
          <xdr:rowOff>133350</xdr:rowOff>
        </xdr:from>
        <xdr:to>
          <xdr:col>5</xdr:col>
          <xdr:colOff>123825</xdr:colOff>
          <xdr:row>5</xdr:row>
          <xdr:rowOff>390525</xdr:rowOff>
        </xdr:to>
        <xdr:sp macro="" textlink="">
          <xdr:nvSpPr>
            <xdr:cNvPr id="196609" name="Check Box 1" hidden="1">
              <a:extLst>
                <a:ext uri="{63B3BB69-23CF-44E3-9099-C40C66FF867C}">
                  <a14:compatExt spid="_x0000_s196609"/>
                </a:ext>
                <a:ext uri="{FF2B5EF4-FFF2-40B4-BE49-F238E27FC236}">
                  <a16:creationId xmlns:a16="http://schemas.microsoft.com/office/drawing/2014/main" id="{00000000-0008-0000-0800-000001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xdr:row>
          <xdr:rowOff>161925</xdr:rowOff>
        </xdr:from>
        <xdr:to>
          <xdr:col>11</xdr:col>
          <xdr:colOff>152400</xdr:colOff>
          <xdr:row>5</xdr:row>
          <xdr:rowOff>390525</xdr:rowOff>
        </xdr:to>
        <xdr:sp macro="" textlink="">
          <xdr:nvSpPr>
            <xdr:cNvPr id="196610" name="Check Box 2" hidden="1">
              <a:extLst>
                <a:ext uri="{63B3BB69-23CF-44E3-9099-C40C66FF867C}">
                  <a14:compatExt spid="_x0000_s196610"/>
                </a:ext>
                <a:ext uri="{FF2B5EF4-FFF2-40B4-BE49-F238E27FC236}">
                  <a16:creationId xmlns:a16="http://schemas.microsoft.com/office/drawing/2014/main" id="{00000000-0008-0000-0800-000002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57150</xdr:rowOff>
        </xdr:from>
        <xdr:to>
          <xdr:col>5</xdr:col>
          <xdr:colOff>57150</xdr:colOff>
          <xdr:row>11</xdr:row>
          <xdr:rowOff>266700</xdr:rowOff>
        </xdr:to>
        <xdr:sp macro="" textlink="">
          <xdr:nvSpPr>
            <xdr:cNvPr id="196611" name="Check Box 3" hidden="1">
              <a:extLst>
                <a:ext uri="{63B3BB69-23CF-44E3-9099-C40C66FF867C}">
                  <a14:compatExt spid="_x0000_s196611"/>
                </a:ext>
                <a:ext uri="{FF2B5EF4-FFF2-40B4-BE49-F238E27FC236}">
                  <a16:creationId xmlns:a16="http://schemas.microsoft.com/office/drawing/2014/main" id="{00000000-0008-0000-0800-000003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11</xdr:row>
          <xdr:rowOff>66675</xdr:rowOff>
        </xdr:from>
        <xdr:to>
          <xdr:col>12</xdr:col>
          <xdr:colOff>38100</xdr:colOff>
          <xdr:row>11</xdr:row>
          <xdr:rowOff>266700</xdr:rowOff>
        </xdr:to>
        <xdr:sp macro="" textlink="">
          <xdr:nvSpPr>
            <xdr:cNvPr id="196612" name="Check Box 4" hidden="1">
              <a:extLst>
                <a:ext uri="{63B3BB69-23CF-44E3-9099-C40C66FF867C}">
                  <a14:compatExt spid="_x0000_s196612"/>
                </a:ext>
                <a:ext uri="{FF2B5EF4-FFF2-40B4-BE49-F238E27FC236}">
                  <a16:creationId xmlns:a16="http://schemas.microsoft.com/office/drawing/2014/main" id="{00000000-0008-0000-0800-000004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66675</xdr:colOff>
          <xdr:row>12</xdr:row>
          <xdr:rowOff>276225</xdr:rowOff>
        </xdr:to>
        <xdr:sp macro="" textlink="">
          <xdr:nvSpPr>
            <xdr:cNvPr id="196613" name="Check Box 5" hidden="1">
              <a:extLst>
                <a:ext uri="{63B3BB69-23CF-44E3-9099-C40C66FF867C}">
                  <a14:compatExt spid="_x0000_s196613"/>
                </a:ext>
                <a:ext uri="{FF2B5EF4-FFF2-40B4-BE49-F238E27FC236}">
                  <a16:creationId xmlns:a16="http://schemas.microsoft.com/office/drawing/2014/main" id="{00000000-0008-0000-0800-000005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28575</xdr:rowOff>
        </xdr:from>
        <xdr:to>
          <xdr:col>5</xdr:col>
          <xdr:colOff>133350</xdr:colOff>
          <xdr:row>13</xdr:row>
          <xdr:rowOff>257175</xdr:rowOff>
        </xdr:to>
        <xdr:sp macro="" textlink="">
          <xdr:nvSpPr>
            <xdr:cNvPr id="196614" name="Check Box 6" hidden="1">
              <a:extLst>
                <a:ext uri="{63B3BB69-23CF-44E3-9099-C40C66FF867C}">
                  <a14:compatExt spid="_x0000_s196614"/>
                </a:ext>
                <a:ext uri="{FF2B5EF4-FFF2-40B4-BE49-F238E27FC236}">
                  <a16:creationId xmlns:a16="http://schemas.microsoft.com/office/drawing/2014/main" id="{00000000-0008-0000-0800-000006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19</xdr:row>
          <xdr:rowOff>38100</xdr:rowOff>
        </xdr:from>
        <xdr:to>
          <xdr:col>5</xdr:col>
          <xdr:colOff>66675</xdr:colOff>
          <xdr:row>19</xdr:row>
          <xdr:rowOff>247650</xdr:rowOff>
        </xdr:to>
        <xdr:sp macro="" textlink="">
          <xdr:nvSpPr>
            <xdr:cNvPr id="196615" name="Check Box 7" hidden="1">
              <a:extLst>
                <a:ext uri="{63B3BB69-23CF-44E3-9099-C40C66FF867C}">
                  <a14:compatExt spid="_x0000_s196615"/>
                </a:ext>
                <a:ext uri="{FF2B5EF4-FFF2-40B4-BE49-F238E27FC236}">
                  <a16:creationId xmlns:a16="http://schemas.microsoft.com/office/drawing/2014/main" id="{00000000-0008-0000-0800-000007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20</xdr:row>
          <xdr:rowOff>38100</xdr:rowOff>
        </xdr:from>
        <xdr:to>
          <xdr:col>5</xdr:col>
          <xdr:colOff>19050</xdr:colOff>
          <xdr:row>20</xdr:row>
          <xdr:rowOff>228600</xdr:rowOff>
        </xdr:to>
        <xdr:sp macro="" textlink="">
          <xdr:nvSpPr>
            <xdr:cNvPr id="196616" name="Check Box 8" hidden="1">
              <a:extLst>
                <a:ext uri="{63B3BB69-23CF-44E3-9099-C40C66FF867C}">
                  <a14:compatExt spid="_x0000_s196616"/>
                </a:ext>
                <a:ext uri="{FF2B5EF4-FFF2-40B4-BE49-F238E27FC236}">
                  <a16:creationId xmlns:a16="http://schemas.microsoft.com/office/drawing/2014/main" id="{00000000-0008-0000-0800-000008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171450</xdr:rowOff>
        </xdr:from>
        <xdr:to>
          <xdr:col>5</xdr:col>
          <xdr:colOff>57150</xdr:colOff>
          <xdr:row>15</xdr:row>
          <xdr:rowOff>381000</xdr:rowOff>
        </xdr:to>
        <xdr:sp macro="" textlink="">
          <xdr:nvSpPr>
            <xdr:cNvPr id="196617" name="Check Box 9" hidden="1">
              <a:extLst>
                <a:ext uri="{63B3BB69-23CF-44E3-9099-C40C66FF867C}">
                  <a14:compatExt spid="_x0000_s196617"/>
                </a:ext>
                <a:ext uri="{FF2B5EF4-FFF2-40B4-BE49-F238E27FC236}">
                  <a16:creationId xmlns:a16="http://schemas.microsoft.com/office/drawing/2014/main" id="{00000000-0008-0000-0800-000009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15</xdr:row>
          <xdr:rowOff>152400</xdr:rowOff>
        </xdr:from>
        <xdr:to>
          <xdr:col>12</xdr:col>
          <xdr:colOff>9525</xdr:colOff>
          <xdr:row>15</xdr:row>
          <xdr:rowOff>390525</xdr:rowOff>
        </xdr:to>
        <xdr:sp macro="" textlink="">
          <xdr:nvSpPr>
            <xdr:cNvPr id="196618" name="Check Box 10" hidden="1">
              <a:extLst>
                <a:ext uri="{63B3BB69-23CF-44E3-9099-C40C66FF867C}">
                  <a14:compatExt spid="_x0000_s196618"/>
                </a:ext>
                <a:ext uri="{FF2B5EF4-FFF2-40B4-BE49-F238E27FC236}">
                  <a16:creationId xmlns:a16="http://schemas.microsoft.com/office/drawing/2014/main" id="{00000000-0008-0000-0800-00000A0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228600</xdr:colOff>
      <xdr:row>2</xdr:row>
      <xdr:rowOff>66675</xdr:rowOff>
    </xdr:from>
    <xdr:to>
      <xdr:col>20</xdr:col>
      <xdr:colOff>3276600</xdr:colOff>
      <xdr:row>2</xdr:row>
      <xdr:rowOff>504825</xdr:rowOff>
    </xdr:to>
    <xdr:sp macro="" textlink="">
      <xdr:nvSpPr>
        <xdr:cNvPr id="13" name="テキスト ボックス 12">
          <a:extLst>
            <a:ext uri="{FF2B5EF4-FFF2-40B4-BE49-F238E27FC236}">
              <a16:creationId xmlns:a16="http://schemas.microsoft.com/office/drawing/2014/main" id="{00000000-0008-0000-0800-00000D000000}"/>
            </a:ext>
          </a:extLst>
        </xdr:cNvPr>
        <xdr:cNvSpPr txBox="1"/>
      </xdr:nvSpPr>
      <xdr:spPr>
        <a:xfrm>
          <a:off x="6886575" y="485775"/>
          <a:ext cx="3048000" cy="4381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21</xdr:row>
          <xdr:rowOff>28575</xdr:rowOff>
        </xdr:from>
        <xdr:to>
          <xdr:col>5</xdr:col>
          <xdr:colOff>19050</xdr:colOff>
          <xdr:row>21</xdr:row>
          <xdr:rowOff>190500</xdr:rowOff>
        </xdr:to>
        <xdr:sp macro="" textlink="">
          <xdr:nvSpPr>
            <xdr:cNvPr id="197633" name="Check Box 1" hidden="1">
              <a:extLst>
                <a:ext uri="{63B3BB69-23CF-44E3-9099-C40C66FF867C}">
                  <a14:compatExt spid="_x0000_s197633"/>
                </a:ext>
                <a:ext uri="{FF2B5EF4-FFF2-40B4-BE49-F238E27FC236}">
                  <a16:creationId xmlns:a16="http://schemas.microsoft.com/office/drawing/2014/main" id="{00000000-0008-0000-0900-0000010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22</xdr:row>
          <xdr:rowOff>38100</xdr:rowOff>
        </xdr:from>
        <xdr:to>
          <xdr:col>5</xdr:col>
          <xdr:colOff>19050</xdr:colOff>
          <xdr:row>22</xdr:row>
          <xdr:rowOff>238125</xdr:rowOff>
        </xdr:to>
        <xdr:sp macro="" textlink="">
          <xdr:nvSpPr>
            <xdr:cNvPr id="197634" name="Check Box 2" hidden="1">
              <a:extLst>
                <a:ext uri="{63B3BB69-23CF-44E3-9099-C40C66FF867C}">
                  <a14:compatExt spid="_x0000_s197634"/>
                </a:ext>
                <a:ext uri="{FF2B5EF4-FFF2-40B4-BE49-F238E27FC236}">
                  <a16:creationId xmlns:a16="http://schemas.microsoft.com/office/drawing/2014/main" id="{00000000-0008-0000-0900-0000020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23</xdr:row>
          <xdr:rowOff>47625</xdr:rowOff>
        </xdr:from>
        <xdr:to>
          <xdr:col>5</xdr:col>
          <xdr:colOff>57150</xdr:colOff>
          <xdr:row>23</xdr:row>
          <xdr:rowOff>219075</xdr:rowOff>
        </xdr:to>
        <xdr:sp macro="" textlink="">
          <xdr:nvSpPr>
            <xdr:cNvPr id="197635" name="Check Box 3" hidden="1">
              <a:extLst>
                <a:ext uri="{63B3BB69-23CF-44E3-9099-C40C66FF867C}">
                  <a14:compatExt spid="_x0000_s197635"/>
                </a:ext>
                <a:ext uri="{FF2B5EF4-FFF2-40B4-BE49-F238E27FC236}">
                  <a16:creationId xmlns:a16="http://schemas.microsoft.com/office/drawing/2014/main" id="{00000000-0008-0000-0900-0000030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26</xdr:row>
          <xdr:rowOff>133350</xdr:rowOff>
        </xdr:from>
        <xdr:to>
          <xdr:col>5</xdr:col>
          <xdr:colOff>38100</xdr:colOff>
          <xdr:row>26</xdr:row>
          <xdr:rowOff>276225</xdr:rowOff>
        </xdr:to>
        <xdr:sp macro="" textlink="">
          <xdr:nvSpPr>
            <xdr:cNvPr id="197636" name="Check Box 4" hidden="1">
              <a:extLst>
                <a:ext uri="{63B3BB69-23CF-44E3-9099-C40C66FF867C}">
                  <a14:compatExt spid="_x0000_s197636"/>
                </a:ext>
                <a:ext uri="{FF2B5EF4-FFF2-40B4-BE49-F238E27FC236}">
                  <a16:creationId xmlns:a16="http://schemas.microsoft.com/office/drawing/2014/main" id="{00000000-0008-0000-0900-0000040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152400</xdr:rowOff>
        </xdr:from>
        <xdr:to>
          <xdr:col>5</xdr:col>
          <xdr:colOff>28575</xdr:colOff>
          <xdr:row>29</xdr:row>
          <xdr:rowOff>342900</xdr:rowOff>
        </xdr:to>
        <xdr:sp macro="" textlink="">
          <xdr:nvSpPr>
            <xdr:cNvPr id="197637" name="Check Box 5" hidden="1">
              <a:extLst>
                <a:ext uri="{63B3BB69-23CF-44E3-9099-C40C66FF867C}">
                  <a14:compatExt spid="_x0000_s197637"/>
                </a:ext>
                <a:ext uri="{FF2B5EF4-FFF2-40B4-BE49-F238E27FC236}">
                  <a16:creationId xmlns:a16="http://schemas.microsoft.com/office/drawing/2014/main" id="{00000000-0008-0000-0900-0000050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171450</xdr:colOff>
      <xdr:row>2</xdr:row>
      <xdr:rowOff>419100</xdr:rowOff>
    </xdr:from>
    <xdr:to>
      <xdr:col>27</xdr:col>
      <xdr:colOff>3219450</xdr:colOff>
      <xdr:row>4</xdr:row>
      <xdr:rowOff>19050</xdr:rowOff>
    </xdr:to>
    <xdr:sp macro="" textlink="">
      <xdr:nvSpPr>
        <xdr:cNvPr id="8" name="テキスト ボックス 7">
          <a:extLst>
            <a:ext uri="{FF2B5EF4-FFF2-40B4-BE49-F238E27FC236}">
              <a16:creationId xmlns:a16="http://schemas.microsoft.com/office/drawing/2014/main" id="{00000000-0008-0000-0900-000008000000}"/>
            </a:ext>
          </a:extLst>
        </xdr:cNvPr>
        <xdr:cNvSpPr txBox="1"/>
      </xdr:nvSpPr>
      <xdr:spPr>
        <a:xfrm>
          <a:off x="8305800" y="933450"/>
          <a:ext cx="3048000" cy="4381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3.xml"/><Relationship Id="rId3" Type="http://schemas.openxmlformats.org/officeDocument/2006/relationships/vmlDrawing" Target="../drawings/vmlDrawing10.vml"/><Relationship Id="rId7" Type="http://schemas.openxmlformats.org/officeDocument/2006/relationships/ctrlProp" Target="../ctrlProps/ctrlProp112.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111.xml"/><Relationship Id="rId5" Type="http://schemas.openxmlformats.org/officeDocument/2006/relationships/ctrlProp" Target="../ctrlProps/ctrlProp110.xml"/><Relationship Id="rId4" Type="http://schemas.openxmlformats.org/officeDocument/2006/relationships/ctrlProp" Target="../ctrlProps/ctrlProp109.xml"/><Relationship Id="rId9"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4.vml"/><Relationship Id="rId7" Type="http://schemas.openxmlformats.org/officeDocument/2006/relationships/ctrlProp" Target="../ctrlProps/ctrlProp20.xml"/><Relationship Id="rId12" Type="http://schemas.openxmlformats.org/officeDocument/2006/relationships/comments" Target="../comments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9" Type="http://schemas.openxmlformats.org/officeDocument/2006/relationships/ctrlProp" Target="../ctrlProps/ctrlProp60.xml"/><Relationship Id="rId21" Type="http://schemas.openxmlformats.org/officeDocument/2006/relationships/ctrlProp" Target="../ctrlProps/ctrlProp42.xml"/><Relationship Id="rId34" Type="http://schemas.openxmlformats.org/officeDocument/2006/relationships/ctrlProp" Target="../ctrlProps/ctrlProp55.xml"/><Relationship Id="rId42" Type="http://schemas.openxmlformats.org/officeDocument/2006/relationships/ctrlProp" Target="../ctrlProps/ctrlProp63.xml"/><Relationship Id="rId47" Type="http://schemas.openxmlformats.org/officeDocument/2006/relationships/ctrlProp" Target="../ctrlProps/ctrlProp68.xml"/><Relationship Id="rId50" Type="http://schemas.openxmlformats.org/officeDocument/2006/relationships/ctrlProp" Target="../ctrlProps/ctrlProp71.xml"/><Relationship Id="rId55" Type="http://schemas.openxmlformats.org/officeDocument/2006/relationships/ctrlProp" Target="../ctrlProps/ctrlProp76.xml"/><Relationship Id="rId7" Type="http://schemas.openxmlformats.org/officeDocument/2006/relationships/ctrlProp" Target="../ctrlProps/ctrlProp28.xml"/><Relationship Id="rId2" Type="http://schemas.openxmlformats.org/officeDocument/2006/relationships/drawing" Target="../drawings/drawing5.xml"/><Relationship Id="rId16" Type="http://schemas.openxmlformats.org/officeDocument/2006/relationships/ctrlProp" Target="../ctrlProps/ctrlProp37.xml"/><Relationship Id="rId29" Type="http://schemas.openxmlformats.org/officeDocument/2006/relationships/ctrlProp" Target="../ctrlProps/ctrlProp50.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trlProp" Target="../ctrlProps/ctrlProp58.xml"/><Relationship Id="rId40" Type="http://schemas.openxmlformats.org/officeDocument/2006/relationships/ctrlProp" Target="../ctrlProps/ctrlProp61.xml"/><Relationship Id="rId45" Type="http://schemas.openxmlformats.org/officeDocument/2006/relationships/ctrlProp" Target="../ctrlProps/ctrlProp66.xml"/><Relationship Id="rId53" Type="http://schemas.openxmlformats.org/officeDocument/2006/relationships/ctrlProp" Target="../ctrlProps/ctrlProp74.xml"/><Relationship Id="rId58" Type="http://schemas.openxmlformats.org/officeDocument/2006/relationships/ctrlProp" Target="../ctrlProps/ctrlProp79.xml"/><Relationship Id="rId5" Type="http://schemas.openxmlformats.org/officeDocument/2006/relationships/ctrlProp" Target="../ctrlProps/ctrlProp26.xml"/><Relationship Id="rId61" Type="http://schemas.openxmlformats.org/officeDocument/2006/relationships/comments" Target="../comments4.xml"/><Relationship Id="rId19" Type="http://schemas.openxmlformats.org/officeDocument/2006/relationships/ctrlProp" Target="../ctrlProps/ctrlProp4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43" Type="http://schemas.openxmlformats.org/officeDocument/2006/relationships/ctrlProp" Target="../ctrlProps/ctrlProp64.xml"/><Relationship Id="rId48" Type="http://schemas.openxmlformats.org/officeDocument/2006/relationships/ctrlProp" Target="../ctrlProps/ctrlProp69.xml"/><Relationship Id="rId56" Type="http://schemas.openxmlformats.org/officeDocument/2006/relationships/ctrlProp" Target="../ctrlProps/ctrlProp77.xml"/><Relationship Id="rId8" Type="http://schemas.openxmlformats.org/officeDocument/2006/relationships/ctrlProp" Target="../ctrlProps/ctrlProp29.xml"/><Relationship Id="rId51" Type="http://schemas.openxmlformats.org/officeDocument/2006/relationships/ctrlProp" Target="../ctrlProps/ctrlProp72.xml"/><Relationship Id="rId3" Type="http://schemas.openxmlformats.org/officeDocument/2006/relationships/vmlDrawing" Target="../drawings/vmlDrawing5.v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38" Type="http://schemas.openxmlformats.org/officeDocument/2006/relationships/ctrlProp" Target="../ctrlProps/ctrlProp59.xml"/><Relationship Id="rId46" Type="http://schemas.openxmlformats.org/officeDocument/2006/relationships/ctrlProp" Target="../ctrlProps/ctrlProp67.xml"/><Relationship Id="rId59" Type="http://schemas.openxmlformats.org/officeDocument/2006/relationships/ctrlProp" Target="../ctrlProps/ctrlProp80.xml"/><Relationship Id="rId20" Type="http://schemas.openxmlformats.org/officeDocument/2006/relationships/ctrlProp" Target="../ctrlProps/ctrlProp41.xml"/><Relationship Id="rId41" Type="http://schemas.openxmlformats.org/officeDocument/2006/relationships/ctrlProp" Target="../ctrlProps/ctrlProp62.xml"/><Relationship Id="rId54" Type="http://schemas.openxmlformats.org/officeDocument/2006/relationships/ctrlProp" Target="../ctrlProps/ctrlProp75.xml"/><Relationship Id="rId1" Type="http://schemas.openxmlformats.org/officeDocument/2006/relationships/printerSettings" Target="../printerSettings/printerSettings5.bin"/><Relationship Id="rId6" Type="http://schemas.openxmlformats.org/officeDocument/2006/relationships/ctrlProp" Target="../ctrlProps/ctrlProp27.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49" Type="http://schemas.openxmlformats.org/officeDocument/2006/relationships/ctrlProp" Target="../ctrlProps/ctrlProp70.xml"/><Relationship Id="rId57" Type="http://schemas.openxmlformats.org/officeDocument/2006/relationships/ctrlProp" Target="../ctrlProps/ctrlProp78.xml"/><Relationship Id="rId10" Type="http://schemas.openxmlformats.org/officeDocument/2006/relationships/ctrlProp" Target="../ctrlProps/ctrlProp31.xml"/><Relationship Id="rId31" Type="http://schemas.openxmlformats.org/officeDocument/2006/relationships/ctrlProp" Target="../ctrlProps/ctrlProp52.xml"/><Relationship Id="rId44" Type="http://schemas.openxmlformats.org/officeDocument/2006/relationships/ctrlProp" Target="../ctrlProps/ctrlProp65.xml"/><Relationship Id="rId52" Type="http://schemas.openxmlformats.org/officeDocument/2006/relationships/ctrlProp" Target="../ctrlProps/ctrlProp73.xml"/><Relationship Id="rId60" Type="http://schemas.openxmlformats.org/officeDocument/2006/relationships/ctrlProp" Target="../ctrlProps/ctrlProp8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6.xml"/><Relationship Id="rId13" Type="http://schemas.openxmlformats.org/officeDocument/2006/relationships/ctrlProp" Target="../ctrlProps/ctrlProp91.xml"/><Relationship Id="rId18" Type="http://schemas.openxmlformats.org/officeDocument/2006/relationships/comments" Target="../comments6.xml"/><Relationship Id="rId3" Type="http://schemas.openxmlformats.org/officeDocument/2006/relationships/vmlDrawing" Target="../drawings/vmlDrawing7.vml"/><Relationship Id="rId7" Type="http://schemas.openxmlformats.org/officeDocument/2006/relationships/ctrlProp" Target="../ctrlProps/ctrlProp85.xml"/><Relationship Id="rId12" Type="http://schemas.openxmlformats.org/officeDocument/2006/relationships/ctrlProp" Target="../ctrlProps/ctrlProp90.xml"/><Relationship Id="rId17" Type="http://schemas.openxmlformats.org/officeDocument/2006/relationships/ctrlProp" Target="../ctrlProps/ctrlProp95.xml"/><Relationship Id="rId2" Type="http://schemas.openxmlformats.org/officeDocument/2006/relationships/drawing" Target="../drawings/drawing6.xml"/><Relationship Id="rId16" Type="http://schemas.openxmlformats.org/officeDocument/2006/relationships/ctrlProp" Target="../ctrlProps/ctrlProp94.xml"/><Relationship Id="rId1" Type="http://schemas.openxmlformats.org/officeDocument/2006/relationships/printerSettings" Target="../printerSettings/printerSettings7.bin"/><Relationship Id="rId6" Type="http://schemas.openxmlformats.org/officeDocument/2006/relationships/ctrlProp" Target="../ctrlProps/ctrlProp84.xml"/><Relationship Id="rId11" Type="http://schemas.openxmlformats.org/officeDocument/2006/relationships/ctrlProp" Target="../ctrlProps/ctrlProp89.xml"/><Relationship Id="rId5" Type="http://schemas.openxmlformats.org/officeDocument/2006/relationships/ctrlProp" Target="../ctrlProps/ctrlProp83.xml"/><Relationship Id="rId15" Type="http://schemas.openxmlformats.org/officeDocument/2006/relationships/ctrlProp" Target="../ctrlProps/ctrlProp93.xml"/><Relationship Id="rId10" Type="http://schemas.openxmlformats.org/officeDocument/2006/relationships/ctrlProp" Target="../ctrlProps/ctrlProp88.xml"/><Relationship Id="rId4" Type="http://schemas.openxmlformats.org/officeDocument/2006/relationships/ctrlProp" Target="../ctrlProps/ctrlProp82.xml"/><Relationship Id="rId9" Type="http://schemas.openxmlformats.org/officeDocument/2006/relationships/ctrlProp" Target="../ctrlProps/ctrlProp87.xml"/><Relationship Id="rId14" Type="http://schemas.openxmlformats.org/officeDocument/2006/relationships/ctrlProp" Target="../ctrlProps/ctrlProp9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98.xml"/><Relationship Id="rId5" Type="http://schemas.openxmlformats.org/officeDocument/2006/relationships/ctrlProp" Target="../ctrlProps/ctrlProp97.xml"/><Relationship Id="rId4" Type="http://schemas.openxmlformats.org/officeDocument/2006/relationships/ctrlProp" Target="../ctrlProps/ctrlProp96.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03.xml"/><Relationship Id="rId13" Type="http://schemas.openxmlformats.org/officeDocument/2006/relationships/ctrlProp" Target="../ctrlProps/ctrlProp108.xml"/><Relationship Id="rId3" Type="http://schemas.openxmlformats.org/officeDocument/2006/relationships/vmlDrawing" Target="../drawings/vmlDrawing9.vml"/><Relationship Id="rId7" Type="http://schemas.openxmlformats.org/officeDocument/2006/relationships/ctrlProp" Target="../ctrlProps/ctrlProp102.xml"/><Relationship Id="rId12" Type="http://schemas.openxmlformats.org/officeDocument/2006/relationships/ctrlProp" Target="../ctrlProps/ctrlProp107.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101.xml"/><Relationship Id="rId11" Type="http://schemas.openxmlformats.org/officeDocument/2006/relationships/ctrlProp" Target="../ctrlProps/ctrlProp106.xml"/><Relationship Id="rId5" Type="http://schemas.openxmlformats.org/officeDocument/2006/relationships/ctrlProp" Target="../ctrlProps/ctrlProp100.xml"/><Relationship Id="rId10" Type="http://schemas.openxmlformats.org/officeDocument/2006/relationships/ctrlProp" Target="../ctrlProps/ctrlProp105.xml"/><Relationship Id="rId4" Type="http://schemas.openxmlformats.org/officeDocument/2006/relationships/ctrlProp" Target="../ctrlProps/ctrlProp99.xml"/><Relationship Id="rId9" Type="http://schemas.openxmlformats.org/officeDocument/2006/relationships/ctrlProp" Target="../ctrlProps/ctrlProp104.xml"/><Relationship Id="rId1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38DD5"/>
    <pageSetUpPr fitToPage="1"/>
  </sheetPr>
  <dimension ref="B1:AF47"/>
  <sheetViews>
    <sheetView showGridLines="0" tabSelected="1" zoomScale="85" zoomScaleNormal="85" zoomScaleSheetLayoutView="100" workbookViewId="0">
      <selection activeCell="P12" sqref="P12:X12"/>
    </sheetView>
  </sheetViews>
  <sheetFormatPr defaultColWidth="9" defaultRowHeight="13.5"/>
  <cols>
    <col min="1" max="1" width="1.375" style="16" customWidth="1"/>
    <col min="2" max="2" width="3.625" style="76" customWidth="1"/>
    <col min="3" max="7" width="3.625" style="16" customWidth="1"/>
    <col min="8" max="8" width="2.5" style="16" customWidth="1"/>
    <col min="9" max="9" width="4.5" style="16" customWidth="1"/>
    <col min="10" max="10" width="6.125" style="16" customWidth="1"/>
    <col min="11" max="11" width="4.25" style="16" customWidth="1"/>
    <col min="12" max="12" width="4.375" style="16" customWidth="1"/>
    <col min="13" max="13" width="3" style="16" customWidth="1"/>
    <col min="14" max="14" width="1.625" style="16" customWidth="1"/>
    <col min="15" max="15" width="7.625" style="16" customWidth="1"/>
    <col min="16" max="16" width="3.625" style="16" customWidth="1"/>
    <col min="17" max="17" width="5.875" style="16" customWidth="1"/>
    <col min="18" max="19" width="3.75" style="16" customWidth="1"/>
    <col min="20" max="23" width="3.625" style="16" customWidth="1"/>
    <col min="24" max="24" width="4" style="16" customWidth="1"/>
    <col min="25" max="25" width="5.625" style="140" customWidth="1"/>
    <col min="26" max="26" width="39.625" style="140" customWidth="1"/>
    <col min="27" max="28" width="9.625" style="16" hidden="1" customWidth="1"/>
    <col min="29" max="29" width="9" style="16" hidden="1" customWidth="1"/>
    <col min="30" max="31" width="9" style="16" customWidth="1"/>
    <col min="32" max="80" width="9" style="16"/>
    <col min="81" max="84" width="9" style="16" customWidth="1"/>
    <col min="85" max="16384" width="9" style="16"/>
  </cols>
  <sheetData>
    <row r="1" spans="2:32" ht="19.5" customHeight="1">
      <c r="U1" s="77"/>
      <c r="X1" s="78" t="s">
        <v>317</v>
      </c>
    </row>
    <row r="2" spans="2:32" ht="23.25" customHeight="1">
      <c r="B2" s="79" t="s">
        <v>434</v>
      </c>
    </row>
    <row r="3" spans="2:32" s="61" customFormat="1" ht="23.25" customHeight="1">
      <c r="B3" s="80"/>
      <c r="G3" s="49"/>
      <c r="H3" s="488"/>
      <c r="I3" s="425"/>
      <c r="J3" s="425"/>
      <c r="Q3" s="488" t="s">
        <v>2</v>
      </c>
      <c r="R3" s="425"/>
      <c r="S3" s="81"/>
      <c r="T3" s="61" t="s">
        <v>3</v>
      </c>
      <c r="U3" s="81"/>
      <c r="V3" s="61" t="s">
        <v>4</v>
      </c>
      <c r="W3" s="81"/>
      <c r="X3" s="61" t="s">
        <v>5</v>
      </c>
      <c r="Y3" s="143"/>
      <c r="Z3" s="143"/>
    </row>
    <row r="4" spans="2:32" ht="23.25" customHeight="1">
      <c r="B4" s="79" t="s">
        <v>0</v>
      </c>
    </row>
    <row r="5" spans="2:32" ht="23.25" customHeight="1">
      <c r="B5" s="423" t="s">
        <v>1</v>
      </c>
      <c r="C5" s="423"/>
      <c r="D5" s="423"/>
      <c r="E5" s="426"/>
      <c r="F5" s="431"/>
      <c r="G5" s="431"/>
      <c r="H5" s="431"/>
      <c r="I5" s="431"/>
      <c r="T5" s="372"/>
      <c r="Z5" s="143"/>
      <c r="AA5" s="52"/>
      <c r="AB5" s="52"/>
      <c r="AC5" s="52"/>
      <c r="AD5" s="52"/>
      <c r="AE5" s="52"/>
      <c r="AF5" s="52"/>
    </row>
    <row r="6" spans="2:32" ht="37.5" customHeight="1">
      <c r="B6" s="68"/>
      <c r="C6" s="68"/>
      <c r="D6" s="68"/>
      <c r="E6" s="69"/>
      <c r="K6" s="490" t="s">
        <v>100</v>
      </c>
      <c r="L6" s="491"/>
      <c r="M6" s="491"/>
      <c r="N6" s="491"/>
      <c r="O6" s="491"/>
      <c r="P6" s="492"/>
      <c r="Q6" s="492"/>
      <c r="R6" s="492"/>
      <c r="S6" s="492"/>
      <c r="T6" s="492"/>
      <c r="U6" s="492"/>
      <c r="V6" s="492"/>
      <c r="W6" s="492"/>
      <c r="X6" s="492"/>
      <c r="Z6" s="143"/>
      <c r="AA6" s="52"/>
      <c r="AB6" s="52"/>
      <c r="AC6" s="52"/>
      <c r="AD6" s="52"/>
      <c r="AE6" s="52"/>
      <c r="AF6" s="52"/>
    </row>
    <row r="7" spans="2:32" s="52" customFormat="1" ht="23.25" customHeight="1">
      <c r="B7" s="79"/>
      <c r="K7" s="425" t="s">
        <v>6</v>
      </c>
      <c r="L7" s="425"/>
      <c r="M7" s="425"/>
      <c r="N7" s="425"/>
      <c r="O7" s="425"/>
      <c r="P7" s="52" t="s">
        <v>8</v>
      </c>
      <c r="Q7" s="489"/>
      <c r="R7" s="489"/>
      <c r="S7" s="489"/>
      <c r="T7" s="489"/>
      <c r="U7" s="489"/>
      <c r="Y7" s="141"/>
      <c r="Z7" s="158"/>
      <c r="AA7" s="18"/>
      <c r="AB7" s="18"/>
      <c r="AC7" s="18"/>
      <c r="AD7" s="18"/>
      <c r="AE7" s="18"/>
      <c r="AF7" s="18"/>
    </row>
    <row r="8" spans="2:32" s="52" customFormat="1" ht="23.25" customHeight="1">
      <c r="B8" s="79"/>
      <c r="K8" s="495" t="s">
        <v>99</v>
      </c>
      <c r="L8" s="495"/>
      <c r="M8" s="495"/>
      <c r="N8" s="495"/>
      <c r="O8" s="66"/>
      <c r="P8" s="493"/>
      <c r="Q8" s="493"/>
      <c r="R8" s="493"/>
      <c r="S8" s="493"/>
      <c r="T8" s="493"/>
      <c r="U8" s="493"/>
      <c r="V8" s="493"/>
      <c r="W8" s="493"/>
      <c r="X8" s="493"/>
      <c r="Y8" s="141"/>
      <c r="Z8" s="158"/>
      <c r="AA8" s="18"/>
      <c r="AB8" s="18"/>
      <c r="AC8" s="18"/>
      <c r="AD8" s="18"/>
      <c r="AE8" s="18"/>
      <c r="AF8" s="18"/>
    </row>
    <row r="9" spans="2:32" s="52" customFormat="1" ht="23.25" customHeight="1">
      <c r="B9" s="79"/>
      <c r="K9" s="495"/>
      <c r="L9" s="495"/>
      <c r="M9" s="495"/>
      <c r="N9" s="495"/>
      <c r="O9" s="66"/>
      <c r="P9" s="493"/>
      <c r="Q9" s="493"/>
      <c r="R9" s="493"/>
      <c r="S9" s="493"/>
      <c r="T9" s="493"/>
      <c r="U9" s="493"/>
      <c r="V9" s="493"/>
      <c r="W9" s="493"/>
      <c r="X9" s="493"/>
      <c r="Y9" s="141"/>
      <c r="Z9" s="141"/>
    </row>
    <row r="10" spans="2:32" s="52" customFormat="1" ht="36" customHeight="1">
      <c r="B10" s="79"/>
      <c r="K10" s="425" t="s">
        <v>7</v>
      </c>
      <c r="L10" s="425"/>
      <c r="M10" s="425"/>
      <c r="N10" s="425"/>
      <c r="O10" s="425"/>
      <c r="P10" s="494"/>
      <c r="Q10" s="494"/>
      <c r="R10" s="494"/>
      <c r="S10" s="494"/>
      <c r="T10" s="494"/>
      <c r="U10" s="494"/>
      <c r="V10" s="494"/>
      <c r="W10" s="494"/>
      <c r="X10" s="494"/>
      <c r="Y10" s="141"/>
      <c r="Z10" s="141"/>
    </row>
    <row r="11" spans="2:32" s="52" customFormat="1" ht="23.25" customHeight="1">
      <c r="B11" s="79"/>
      <c r="K11" s="423" t="s">
        <v>121</v>
      </c>
      <c r="L11" s="423"/>
      <c r="M11" s="423"/>
      <c r="N11" s="423"/>
      <c r="O11" s="423"/>
      <c r="P11" s="489"/>
      <c r="Q11" s="489"/>
      <c r="R11" s="489"/>
      <c r="S11" s="489"/>
      <c r="T11" s="489"/>
      <c r="U11" s="489"/>
      <c r="V11" s="489"/>
      <c r="W11" s="489"/>
      <c r="X11" s="489"/>
      <c r="Y11" s="141"/>
      <c r="Z11" s="141"/>
    </row>
    <row r="12" spans="2:32" s="52" customFormat="1" ht="27.75" customHeight="1">
      <c r="B12" s="79"/>
      <c r="K12" s="423" t="s">
        <v>269</v>
      </c>
      <c r="L12" s="423"/>
      <c r="M12" s="423"/>
      <c r="N12" s="423"/>
      <c r="O12" s="423"/>
      <c r="P12" s="433"/>
      <c r="Q12" s="433"/>
      <c r="R12" s="433"/>
      <c r="S12" s="433"/>
      <c r="T12" s="433"/>
      <c r="U12" s="433"/>
      <c r="V12" s="433"/>
      <c r="W12" s="433"/>
      <c r="X12" s="433"/>
      <c r="Y12" s="141"/>
      <c r="Z12" s="141"/>
    </row>
    <row r="13" spans="2:32" s="52" customFormat="1" ht="15" customHeight="1">
      <c r="B13" s="79"/>
      <c r="Y13" s="141"/>
      <c r="Z13" s="141"/>
    </row>
    <row r="14" spans="2:32" s="52" customFormat="1" ht="23.25" customHeight="1">
      <c r="B14" s="424" t="s">
        <v>318</v>
      </c>
      <c r="C14" s="425"/>
      <c r="D14" s="425"/>
      <c r="E14" s="425"/>
      <c r="F14" s="425"/>
      <c r="G14" s="425"/>
      <c r="H14" s="425"/>
      <c r="I14" s="425"/>
      <c r="J14" s="425"/>
      <c r="K14" s="425"/>
      <c r="L14" s="425"/>
      <c r="M14" s="425"/>
      <c r="N14" s="425"/>
      <c r="O14" s="425"/>
      <c r="P14" s="425"/>
      <c r="Q14" s="425"/>
      <c r="R14" s="425"/>
      <c r="S14" s="425"/>
      <c r="T14" s="425"/>
      <c r="U14" s="425"/>
      <c r="V14" s="425"/>
      <c r="W14" s="425"/>
      <c r="X14" s="425"/>
      <c r="Y14" s="141"/>
      <c r="Z14" s="141"/>
    </row>
    <row r="15" spans="2:32" ht="23.25" customHeight="1">
      <c r="C15" s="426" t="s">
        <v>319</v>
      </c>
      <c r="D15" s="426"/>
      <c r="E15" s="426"/>
      <c r="F15" s="426"/>
      <c r="G15" s="426"/>
      <c r="H15" s="426"/>
      <c r="I15" s="426"/>
      <c r="J15" s="426"/>
      <c r="K15" s="426"/>
      <c r="L15" s="426"/>
      <c r="M15" s="426"/>
      <c r="N15" s="426"/>
      <c r="O15" s="426"/>
      <c r="P15" s="426"/>
      <c r="Q15" s="426"/>
      <c r="R15" s="426"/>
      <c r="S15" s="426"/>
      <c r="T15" s="426"/>
      <c r="U15" s="426"/>
      <c r="V15" s="426"/>
      <c r="W15" s="426"/>
    </row>
    <row r="16" spans="2:32" ht="23.25" customHeight="1">
      <c r="C16" s="426" t="s">
        <v>451</v>
      </c>
      <c r="D16" s="426"/>
      <c r="E16" s="426"/>
      <c r="F16" s="426"/>
      <c r="G16" s="426"/>
      <c r="H16" s="426"/>
      <c r="I16" s="426"/>
      <c r="J16" s="426"/>
      <c r="K16" s="426"/>
      <c r="L16" s="426"/>
      <c r="M16" s="426"/>
      <c r="N16" s="426"/>
      <c r="O16" s="426"/>
      <c r="P16" s="426"/>
      <c r="Q16" s="426"/>
      <c r="R16" s="426"/>
      <c r="S16" s="426"/>
      <c r="T16" s="426"/>
      <c r="U16" s="426"/>
    </row>
    <row r="17" spans="2:28" ht="23.25" customHeight="1"/>
    <row r="18" spans="2:28" ht="23.25" customHeight="1">
      <c r="B18" s="432" t="s">
        <v>9</v>
      </c>
      <c r="C18" s="431"/>
      <c r="D18" s="431"/>
      <c r="E18" s="431"/>
      <c r="F18" s="431"/>
      <c r="G18" s="431"/>
      <c r="H18" s="431"/>
      <c r="I18" s="431"/>
      <c r="J18" s="431"/>
      <c r="K18" s="431"/>
      <c r="L18" s="431"/>
      <c r="M18" s="431"/>
      <c r="N18" s="431"/>
      <c r="O18" s="431"/>
      <c r="P18" s="431"/>
      <c r="Q18" s="431"/>
      <c r="R18" s="431"/>
      <c r="S18" s="431"/>
      <c r="T18" s="431"/>
      <c r="U18" s="431"/>
      <c r="V18" s="431"/>
      <c r="W18" s="431"/>
      <c r="X18" s="431"/>
    </row>
    <row r="19" spans="2:28" ht="23.25" customHeight="1">
      <c r="B19" s="80"/>
    </row>
    <row r="20" spans="2:28" ht="23.25" customHeight="1">
      <c r="B20" s="82" t="s">
        <v>85</v>
      </c>
      <c r="C20" s="431" t="s">
        <v>10</v>
      </c>
      <c r="D20" s="431"/>
      <c r="E20" s="431"/>
      <c r="F20" s="431"/>
      <c r="G20" s="431"/>
      <c r="H20" s="431"/>
    </row>
    <row r="21" spans="2:28" ht="20.25" customHeight="1">
      <c r="C21" s="67" t="s">
        <v>242</v>
      </c>
      <c r="D21" s="429" t="str">
        <f>IF(SUM(N21,R21)=0,"",SUM(N21,R21))</f>
        <v/>
      </c>
      <c r="E21" s="430"/>
      <c r="F21" s="430"/>
      <c r="G21" s="430"/>
      <c r="H21" s="67" t="s">
        <v>239</v>
      </c>
      <c r="I21" s="83"/>
      <c r="J21" s="427" t="s">
        <v>365</v>
      </c>
      <c r="K21" s="427"/>
      <c r="L21" s="434" t="s">
        <v>240</v>
      </c>
      <c r="M21" s="434"/>
      <c r="N21" s="428"/>
      <c r="O21" s="428"/>
      <c r="P21" s="214" t="s">
        <v>367</v>
      </c>
      <c r="Q21" s="90" t="s">
        <v>241</v>
      </c>
      <c r="R21" s="428">
        <v>0</v>
      </c>
      <c r="S21" s="428"/>
      <c r="T21" s="214" t="s">
        <v>366</v>
      </c>
      <c r="Y21" s="187"/>
      <c r="Z21" s="188"/>
      <c r="AA21" s="85"/>
      <c r="AB21" s="85"/>
    </row>
    <row r="22" spans="2:28" ht="14.25" customHeight="1">
      <c r="K22" s="58"/>
      <c r="L22" s="58"/>
      <c r="M22" s="58"/>
      <c r="N22" s="496"/>
      <c r="O22" s="496"/>
      <c r="P22" s="84"/>
      <c r="Q22" s="58"/>
      <c r="Y22" s="187"/>
      <c r="Z22" s="189"/>
      <c r="AA22" s="85"/>
      <c r="AB22" s="85"/>
    </row>
    <row r="23" spans="2:28" ht="14.25" customHeight="1">
      <c r="J23" s="444"/>
      <c r="K23" s="444"/>
      <c r="Y23" s="187"/>
      <c r="Z23" s="189"/>
      <c r="AA23" s="131"/>
      <c r="AB23" s="131"/>
    </row>
    <row r="24" spans="2:28" ht="14.25" customHeight="1">
      <c r="C24" s="67" t="s">
        <v>435</v>
      </c>
      <c r="D24" s="67"/>
      <c r="E24" s="67"/>
      <c r="F24" s="67"/>
      <c r="G24" s="67"/>
      <c r="H24" s="67"/>
      <c r="I24" s="345"/>
      <c r="J24" s="67"/>
      <c r="K24" s="67" t="s">
        <v>225</v>
      </c>
      <c r="L24" s="67"/>
      <c r="M24" s="67" t="s">
        <v>226</v>
      </c>
      <c r="N24" s="77"/>
      <c r="Y24" s="187"/>
      <c r="Z24" s="188"/>
      <c r="AA24" s="131" t="b">
        <v>0</v>
      </c>
      <c r="AB24" s="131" t="b">
        <v>0</v>
      </c>
    </row>
    <row r="25" spans="2:28" ht="14.25" customHeight="1">
      <c r="N25" s="77"/>
      <c r="Y25" s="187"/>
      <c r="Z25" s="188"/>
      <c r="AA25" s="131"/>
      <c r="AB25" s="131"/>
    </row>
    <row r="26" spans="2:28" ht="14.25" customHeight="1">
      <c r="D26" s="16" t="s">
        <v>436</v>
      </c>
      <c r="I26" s="387"/>
      <c r="Y26" s="187"/>
      <c r="AA26" s="131"/>
      <c r="AB26" s="131"/>
    </row>
    <row r="27" spans="2:28" ht="14.25" customHeight="1">
      <c r="D27" s="49"/>
      <c r="E27" s="15" t="s">
        <v>320</v>
      </c>
      <c r="Y27" s="187"/>
      <c r="Z27" s="188"/>
      <c r="AA27" s="131" t="b">
        <v>0</v>
      </c>
      <c r="AB27" s="131"/>
    </row>
    <row r="28" spans="2:28" ht="14.25" customHeight="1">
      <c r="D28" s="49"/>
      <c r="E28" s="15" t="s">
        <v>321</v>
      </c>
      <c r="K28" s="86"/>
      <c r="Y28" s="187"/>
      <c r="Z28" s="188"/>
      <c r="AA28" s="131" t="b">
        <v>0</v>
      </c>
      <c r="AB28" s="131"/>
    </row>
    <row r="29" spans="2:28" ht="14.25" customHeight="1">
      <c r="D29" s="49"/>
      <c r="E29" s="15" t="s">
        <v>456</v>
      </c>
      <c r="K29" s="86"/>
      <c r="Y29" s="187"/>
      <c r="Z29" s="188"/>
      <c r="AA29" s="131" t="b">
        <v>0</v>
      </c>
      <c r="AB29" s="131"/>
    </row>
    <row r="30" spans="2:28" ht="14.25" customHeight="1">
      <c r="C30" s="87"/>
      <c r="E30" s="15" t="s">
        <v>322</v>
      </c>
      <c r="K30" s="58"/>
      <c r="Y30" s="187"/>
      <c r="Z30" s="188"/>
      <c r="AA30" s="131" t="b">
        <v>0</v>
      </c>
      <c r="AB30" s="131"/>
    </row>
    <row r="31" spans="2:28" ht="36" customHeight="1">
      <c r="B31" s="80" t="s">
        <v>86</v>
      </c>
      <c r="C31" s="486" t="s">
        <v>11</v>
      </c>
      <c r="D31" s="486"/>
      <c r="E31" s="486"/>
      <c r="F31" s="486"/>
      <c r="G31" s="487"/>
      <c r="H31" s="487"/>
      <c r="AA31" s="88"/>
      <c r="AB31" s="88"/>
    </row>
    <row r="32" spans="2:28" ht="23.25" customHeight="1">
      <c r="C32" s="448" t="s">
        <v>12</v>
      </c>
      <c r="D32" s="448"/>
      <c r="E32" s="448"/>
      <c r="F32" s="448"/>
      <c r="G32" s="449"/>
      <c r="H32" s="449"/>
      <c r="I32" s="445"/>
      <c r="J32" s="446"/>
      <c r="K32" s="446"/>
      <c r="L32" s="446"/>
      <c r="M32" s="446"/>
      <c r="N32" s="446"/>
      <c r="O32" s="446"/>
      <c r="P32" s="446"/>
      <c r="Q32" s="446"/>
      <c r="R32" s="446"/>
      <c r="S32" s="446"/>
      <c r="T32" s="446"/>
      <c r="U32" s="446"/>
      <c r="V32" s="446"/>
      <c r="W32" s="446"/>
      <c r="X32" s="447"/>
    </row>
    <row r="33" spans="2:25" ht="23.25" customHeight="1">
      <c r="C33" s="448" t="s">
        <v>13</v>
      </c>
      <c r="D33" s="448"/>
      <c r="E33" s="448"/>
      <c r="F33" s="448"/>
      <c r="G33" s="449"/>
      <c r="H33" s="449"/>
      <c r="I33" s="435" t="str">
        <f>IF(SUM(P33,U33)=0,"",SUM(P33,U33))</f>
        <v/>
      </c>
      <c r="J33" s="450"/>
      <c r="K33" s="450"/>
      <c r="L33" s="47" t="s">
        <v>14</v>
      </c>
      <c r="M33" s="437" t="s">
        <v>15</v>
      </c>
      <c r="N33" s="437"/>
      <c r="O33" s="437"/>
      <c r="P33" s="466"/>
      <c r="Q33" s="466"/>
      <c r="R33" s="47" t="s">
        <v>14</v>
      </c>
      <c r="S33" s="437" t="s">
        <v>16</v>
      </c>
      <c r="T33" s="437"/>
      <c r="U33" s="466"/>
      <c r="V33" s="466"/>
      <c r="W33" s="437" t="s">
        <v>17</v>
      </c>
      <c r="X33" s="470"/>
      <c r="Y33" s="190" t="str">
        <f>IF(I33="","",IF(I33&gt;300,"※従業員数が３０1人以上です。常時雇用する従業員が３０１人以上は要件対象外です。",""))</f>
        <v/>
      </c>
    </row>
    <row r="34" spans="2:25" ht="23.25" customHeight="1">
      <c r="C34" s="457" t="s">
        <v>88</v>
      </c>
      <c r="D34" s="458"/>
      <c r="E34" s="458"/>
      <c r="F34" s="458"/>
      <c r="G34" s="458"/>
      <c r="H34" s="459"/>
      <c r="I34" s="435" t="s">
        <v>81</v>
      </c>
      <c r="J34" s="436"/>
      <c r="K34" s="467"/>
      <c r="L34" s="468"/>
      <c r="M34" s="468"/>
      <c r="N34" s="468"/>
      <c r="O34" s="468"/>
      <c r="P34" s="468"/>
      <c r="Q34" s="468"/>
      <c r="R34" s="468"/>
      <c r="S34" s="468"/>
      <c r="T34" s="468"/>
      <c r="U34" s="468"/>
      <c r="V34" s="468"/>
      <c r="W34" s="468"/>
      <c r="X34" s="469"/>
      <c r="Y34" s="191"/>
    </row>
    <row r="35" spans="2:25" ht="15.75" customHeight="1">
      <c r="C35" s="460"/>
      <c r="D35" s="461"/>
      <c r="E35" s="461"/>
      <c r="F35" s="461"/>
      <c r="G35" s="461"/>
      <c r="H35" s="462"/>
      <c r="I35" s="473" t="s">
        <v>18</v>
      </c>
      <c r="J35" s="474"/>
      <c r="K35" s="442" t="s">
        <v>67</v>
      </c>
      <c r="L35" s="443"/>
      <c r="M35" s="451"/>
      <c r="N35" s="452"/>
      <c r="O35" s="452"/>
      <c r="P35" s="452"/>
      <c r="Q35" s="452"/>
      <c r="R35" s="452"/>
      <c r="S35" s="452"/>
      <c r="T35" s="452"/>
      <c r="U35" s="452"/>
      <c r="V35" s="452"/>
      <c r="W35" s="452"/>
      <c r="X35" s="453"/>
    </row>
    <row r="36" spans="2:25" ht="32.25" customHeight="1">
      <c r="C36" s="460"/>
      <c r="D36" s="461"/>
      <c r="E36" s="461"/>
      <c r="F36" s="461"/>
      <c r="G36" s="461"/>
      <c r="H36" s="462"/>
      <c r="I36" s="475"/>
      <c r="J36" s="476"/>
      <c r="K36" s="454"/>
      <c r="L36" s="455"/>
      <c r="M36" s="455"/>
      <c r="N36" s="455"/>
      <c r="O36" s="455"/>
      <c r="P36" s="455"/>
      <c r="Q36" s="455"/>
      <c r="R36" s="455"/>
      <c r="S36" s="455"/>
      <c r="T36" s="455"/>
      <c r="U36" s="455"/>
      <c r="V36" s="455"/>
      <c r="W36" s="455"/>
      <c r="X36" s="456"/>
    </row>
    <row r="37" spans="2:25" ht="33" customHeight="1">
      <c r="C37" s="460"/>
      <c r="D37" s="461"/>
      <c r="E37" s="461"/>
      <c r="F37" s="461"/>
      <c r="G37" s="461"/>
      <c r="H37" s="462"/>
      <c r="I37" s="484" t="s">
        <v>80</v>
      </c>
      <c r="J37" s="485"/>
      <c r="K37" s="481"/>
      <c r="L37" s="482"/>
      <c r="M37" s="482"/>
      <c r="N37" s="482"/>
      <c r="O37" s="482"/>
      <c r="P37" s="483"/>
      <c r="Q37" s="438" t="s">
        <v>41</v>
      </c>
      <c r="R37" s="439"/>
      <c r="S37" s="477"/>
      <c r="T37" s="477"/>
      <c r="U37" s="477"/>
      <c r="V37" s="477"/>
      <c r="W37" s="477"/>
      <c r="X37" s="478"/>
    </row>
    <row r="38" spans="2:25" ht="33" customHeight="1">
      <c r="C38" s="463"/>
      <c r="D38" s="464"/>
      <c r="E38" s="464"/>
      <c r="F38" s="464"/>
      <c r="G38" s="464"/>
      <c r="H38" s="465"/>
      <c r="I38" s="471" t="s">
        <v>79</v>
      </c>
      <c r="J38" s="471"/>
      <c r="K38" s="472"/>
      <c r="L38" s="472"/>
      <c r="M38" s="472"/>
      <c r="N38" s="472"/>
      <c r="O38" s="472"/>
      <c r="P38" s="472"/>
      <c r="Q38" s="440"/>
      <c r="R38" s="441"/>
      <c r="S38" s="479"/>
      <c r="T38" s="479"/>
      <c r="U38" s="479"/>
      <c r="V38" s="479"/>
      <c r="W38" s="479"/>
      <c r="X38" s="480"/>
    </row>
    <row r="39" spans="2:25" ht="10.5" customHeight="1"/>
    <row r="40" spans="2:25" ht="23.25" customHeight="1">
      <c r="B40" s="80"/>
      <c r="C40" s="52"/>
      <c r="D40" s="52"/>
      <c r="E40" s="52"/>
      <c r="F40" s="52"/>
      <c r="G40" s="52"/>
      <c r="H40" s="52"/>
    </row>
    <row r="41" spans="2:25" ht="23.25" customHeight="1">
      <c r="C41" s="52"/>
      <c r="D41" s="52"/>
      <c r="E41" s="52"/>
      <c r="F41" s="52"/>
      <c r="G41" s="52"/>
      <c r="I41" s="52"/>
      <c r="J41" s="52"/>
      <c r="K41" s="52"/>
      <c r="L41" s="52"/>
      <c r="M41" s="52"/>
      <c r="N41" s="52"/>
      <c r="O41" s="52"/>
      <c r="P41" s="52"/>
      <c r="Q41" s="52"/>
      <c r="R41" s="52"/>
      <c r="S41" s="52"/>
      <c r="T41" s="52"/>
      <c r="U41" s="52"/>
      <c r="V41" s="52"/>
      <c r="W41" s="52"/>
      <c r="X41" s="52"/>
    </row>
    <row r="42" spans="2:25" ht="17.25" customHeight="1">
      <c r="C42" s="52"/>
      <c r="D42" s="52"/>
      <c r="E42" s="52"/>
      <c r="F42" s="52"/>
      <c r="G42" s="52"/>
      <c r="I42" s="52"/>
      <c r="J42" s="52"/>
      <c r="K42" s="52"/>
      <c r="L42" s="52"/>
      <c r="M42" s="52"/>
      <c r="N42" s="52"/>
      <c r="O42" s="52"/>
      <c r="P42" s="52"/>
      <c r="Q42" s="52"/>
      <c r="R42" s="52"/>
      <c r="S42" s="52"/>
      <c r="T42" s="52"/>
      <c r="U42" s="52"/>
      <c r="V42" s="52"/>
      <c r="W42" s="52"/>
      <c r="X42" s="52"/>
    </row>
    <row r="43" spans="2:25" ht="17.25" customHeight="1">
      <c r="C43" s="52"/>
      <c r="D43" s="52"/>
      <c r="E43" s="52"/>
      <c r="F43" s="52"/>
      <c r="G43" s="52"/>
      <c r="I43" s="52"/>
      <c r="J43" s="52"/>
      <c r="K43" s="52"/>
      <c r="L43" s="52"/>
      <c r="M43" s="52"/>
      <c r="N43" s="52"/>
      <c r="O43" s="52"/>
      <c r="P43" s="52"/>
      <c r="Q43" s="52"/>
      <c r="R43" s="52"/>
      <c r="S43" s="52"/>
      <c r="T43" s="52"/>
      <c r="U43" s="52"/>
      <c r="V43" s="52"/>
      <c r="W43" s="52"/>
      <c r="X43" s="52"/>
    </row>
    <row r="44" spans="2:25" ht="17.25" customHeight="1">
      <c r="C44" s="52"/>
      <c r="D44" s="52"/>
      <c r="E44" s="52"/>
      <c r="F44" s="52"/>
      <c r="G44" s="52"/>
      <c r="I44" s="52"/>
      <c r="J44" s="52"/>
      <c r="K44" s="52"/>
      <c r="L44" s="52"/>
      <c r="M44" s="52"/>
      <c r="N44" s="52"/>
      <c r="O44" s="52"/>
      <c r="P44" s="52"/>
      <c r="Q44" s="52"/>
      <c r="R44" s="52"/>
      <c r="S44" s="52"/>
      <c r="T44" s="52"/>
      <c r="U44" s="52"/>
      <c r="V44" s="52"/>
      <c r="W44" s="52"/>
      <c r="X44" s="52"/>
    </row>
    <row r="45" spans="2:25" ht="17.25" customHeight="1">
      <c r="K45" s="52"/>
      <c r="L45" s="52"/>
      <c r="M45" s="52"/>
      <c r="N45" s="52"/>
      <c r="O45" s="52"/>
      <c r="P45" s="52"/>
      <c r="Q45" s="52"/>
      <c r="R45" s="52"/>
      <c r="S45" s="52"/>
      <c r="T45" s="52"/>
      <c r="U45" s="52"/>
      <c r="V45" s="52"/>
      <c r="W45" s="52"/>
      <c r="X45" s="52"/>
    </row>
    <row r="46" spans="2:25" ht="17.25" customHeight="1">
      <c r="K46" s="52"/>
      <c r="L46" s="52"/>
      <c r="M46" s="52"/>
      <c r="N46" s="52"/>
      <c r="O46" s="52"/>
      <c r="P46" s="52"/>
      <c r="Q46" s="52"/>
      <c r="R46" s="52"/>
      <c r="S46" s="52"/>
      <c r="T46" s="52"/>
      <c r="U46" s="52"/>
      <c r="V46" s="52"/>
      <c r="W46" s="52"/>
      <c r="X46" s="52"/>
    </row>
    <row r="47" spans="2:25" ht="17.25" customHeight="1">
      <c r="K47" s="52"/>
      <c r="L47" s="52"/>
      <c r="M47" s="52"/>
      <c r="N47" s="52"/>
      <c r="O47" s="52"/>
      <c r="P47" s="52"/>
      <c r="Q47" s="52"/>
      <c r="R47" s="52"/>
      <c r="S47" s="52"/>
      <c r="T47" s="52"/>
      <c r="U47" s="52"/>
      <c r="V47" s="52"/>
      <c r="W47" s="52"/>
      <c r="X47" s="52"/>
    </row>
  </sheetData>
  <sheetProtection algorithmName="SHA-512" hashValue="zJjrYP009s7TjjF1/4Jb7L0UuGUCkbd850WAmZeWQqYy3zq4T9kyAgz5BDtnk/89VDPWszB8Nhpq8zIJyMmgEA==" saltValue="52PW7qRs51vWG05tqeQBlg==" spinCount="100000" sheet="1" formatCells="0" formatColumns="0" formatRows="0" selectLockedCells="1"/>
  <mergeCells count="50">
    <mergeCell ref="C32:H32"/>
    <mergeCell ref="C31:H31"/>
    <mergeCell ref="H3:J3"/>
    <mergeCell ref="Q3:R3"/>
    <mergeCell ref="B5:I5"/>
    <mergeCell ref="K7:O7"/>
    <mergeCell ref="Q7:U7"/>
    <mergeCell ref="K6:O6"/>
    <mergeCell ref="P6:X6"/>
    <mergeCell ref="P8:X9"/>
    <mergeCell ref="P11:X11"/>
    <mergeCell ref="K10:O10"/>
    <mergeCell ref="P10:X10"/>
    <mergeCell ref="K8:N9"/>
    <mergeCell ref="N22:O22"/>
    <mergeCell ref="K11:O11"/>
    <mergeCell ref="C33:H33"/>
    <mergeCell ref="I33:K33"/>
    <mergeCell ref="M35:X35"/>
    <mergeCell ref="K36:X36"/>
    <mergeCell ref="C34:H38"/>
    <mergeCell ref="P33:Q33"/>
    <mergeCell ref="K34:X34"/>
    <mergeCell ref="W33:X33"/>
    <mergeCell ref="U33:V33"/>
    <mergeCell ref="I38:J38"/>
    <mergeCell ref="K38:P38"/>
    <mergeCell ref="I35:J36"/>
    <mergeCell ref="S37:X38"/>
    <mergeCell ref="K37:P37"/>
    <mergeCell ref="M33:O33"/>
    <mergeCell ref="I37:J37"/>
    <mergeCell ref="I34:J34"/>
    <mergeCell ref="S33:T33"/>
    <mergeCell ref="Q37:R38"/>
    <mergeCell ref="K35:L35"/>
    <mergeCell ref="J23:K23"/>
    <mergeCell ref="I32:X32"/>
    <mergeCell ref="K12:O12"/>
    <mergeCell ref="B14:X14"/>
    <mergeCell ref="C16:U16"/>
    <mergeCell ref="J21:K21"/>
    <mergeCell ref="N21:O21"/>
    <mergeCell ref="D21:G21"/>
    <mergeCell ref="C15:W15"/>
    <mergeCell ref="C20:H20"/>
    <mergeCell ref="B18:X18"/>
    <mergeCell ref="P12:X12"/>
    <mergeCell ref="R21:S21"/>
    <mergeCell ref="L21:M21"/>
  </mergeCells>
  <phoneticPr fontId="7" type="halfwidthKatakana"/>
  <conditionalFormatting sqref="D27">
    <cfRule type="expression" priority="10">
      <formula>AND($AA$24=TRUE,$AA$27=TRUE)</formula>
    </cfRule>
    <cfRule type="expression" dxfId="272" priority="20">
      <formula>$AA$27=FALSE</formula>
    </cfRule>
  </conditionalFormatting>
  <conditionalFormatting sqref="D27:D30">
    <cfRule type="expression" dxfId="271" priority="11">
      <formula>$AB$24=TRUE</formula>
    </cfRule>
  </conditionalFormatting>
  <conditionalFormatting sqref="D28">
    <cfRule type="expression" dxfId="270" priority="17">
      <formula>$AA$28=FALSE</formula>
    </cfRule>
  </conditionalFormatting>
  <conditionalFormatting sqref="D29">
    <cfRule type="expression" dxfId="269" priority="13">
      <formula>$AA$29=FALSE</formula>
    </cfRule>
  </conditionalFormatting>
  <conditionalFormatting sqref="D30">
    <cfRule type="expression" dxfId="268" priority="12">
      <formula>$AA$30=FALSE</formula>
    </cfRule>
  </conditionalFormatting>
  <conditionalFormatting sqref="I32">
    <cfRule type="expression" dxfId="267" priority="49">
      <formula>$I$32=""</formula>
    </cfRule>
  </conditionalFormatting>
  <conditionalFormatting sqref="I33:K33">
    <cfRule type="expression" dxfId="266" priority="35">
      <formula>$I$33&gt;300</formula>
    </cfRule>
  </conditionalFormatting>
  <conditionalFormatting sqref="J24 L24">
    <cfRule type="expression" dxfId="265" priority="24">
      <formula>AND($AA$24=FALSE,$AB$24=FALSE)</formula>
    </cfRule>
  </conditionalFormatting>
  <conditionalFormatting sqref="K38:P38">
    <cfRule type="expression" dxfId="264" priority="42">
      <formula>K38=""</formula>
    </cfRule>
  </conditionalFormatting>
  <conditionalFormatting sqref="K34:X34">
    <cfRule type="expression" dxfId="263" priority="37">
      <formula>$K$34=""</formula>
    </cfRule>
  </conditionalFormatting>
  <conditionalFormatting sqref="K36:X36 K37">
    <cfRule type="expression" dxfId="262" priority="44">
      <formula>K36=""</formula>
    </cfRule>
  </conditionalFormatting>
  <conditionalFormatting sqref="M35:X35">
    <cfRule type="expression" dxfId="261" priority="48">
      <formula>M35=""</formula>
    </cfRule>
  </conditionalFormatting>
  <conditionalFormatting sqref="P33:Q33 U33:V33">
    <cfRule type="expression" dxfId="260" priority="46">
      <formula>P33=""</formula>
    </cfRule>
  </conditionalFormatting>
  <conditionalFormatting sqref="P6:X6">
    <cfRule type="expression" dxfId="259" priority="36">
      <formula>$P$6=""</formula>
    </cfRule>
  </conditionalFormatting>
  <conditionalFormatting sqref="P8:X9">
    <cfRule type="expression" dxfId="258" priority="50">
      <formula>$P$8=""</formula>
    </cfRule>
  </conditionalFormatting>
  <conditionalFormatting sqref="P10:X10">
    <cfRule type="expression" dxfId="257" priority="47">
      <formula>$P$10=""</formula>
    </cfRule>
  </conditionalFormatting>
  <conditionalFormatting sqref="P11:X11">
    <cfRule type="containsBlanks" dxfId="256" priority="34">
      <formula>LEN(TRIM(P11))=0</formula>
    </cfRule>
  </conditionalFormatting>
  <conditionalFormatting sqref="Q7:U7">
    <cfRule type="expression" dxfId="255" priority="51">
      <formula>$Q$7=""</formula>
    </cfRule>
  </conditionalFormatting>
  <conditionalFormatting sqref="S3 S37">
    <cfRule type="expression" dxfId="254" priority="55">
      <formula>S3=""</formula>
    </cfRule>
  </conditionalFormatting>
  <conditionalFormatting sqref="U3">
    <cfRule type="expression" dxfId="253" priority="54">
      <formula>U3=""</formula>
    </cfRule>
  </conditionalFormatting>
  <conditionalFormatting sqref="W3">
    <cfRule type="expression" dxfId="252" priority="53">
      <formula>W3=""</formula>
    </cfRule>
  </conditionalFormatting>
  <conditionalFormatting sqref="Z19">
    <cfRule type="expression" priority="15">
      <formula>$AA$28=FALSE</formula>
    </cfRule>
  </conditionalFormatting>
  <conditionalFormatting sqref="N21:O21">
    <cfRule type="expression" dxfId="251" priority="3">
      <formula>$N$21=0</formula>
    </cfRule>
  </conditionalFormatting>
  <conditionalFormatting sqref="R21:S21">
    <cfRule type="expression" dxfId="250" priority="1">
      <formula>$AB$24=TRUE</formula>
    </cfRule>
    <cfRule type="expression" dxfId="249" priority="2">
      <formula>$R$21=0</formula>
    </cfRule>
  </conditionalFormatting>
  <dataValidations count="2">
    <dataValidation imeMode="halfAlpha" allowBlank="1" showInputMessage="1" showErrorMessage="1" sqref="K38:P38 P33:Q33 S37 Q7:U7" xr:uid="{00000000-0002-0000-0000-000000000000}"/>
    <dataValidation type="custom" imeMode="halfKatakana" allowBlank="1" showInputMessage="1" showErrorMessage="1" error="半角カタカナで入力してください" sqref="M35:X35" xr:uid="{00000000-0002-0000-0000-000001000000}">
      <formula1>AND(M35=PHONETIC(M35),LEN(M35)=LENB(M35))</formula1>
    </dataValidation>
  </dataValidations>
  <pageMargins left="0.70866141732283472" right="0.70866141732283472" top="0.43307086614173229" bottom="0.74803149606299213" header="0.31496062992125984" footer="0.31496062992125984"/>
  <pageSetup paperSize="9" scale="96" orientation="portrait" blackAndWhite="1"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13" r:id="rId4" name="Check Box 17">
              <controlPr locked="0" defaultSize="0" autoFill="0" autoLine="0" autoPict="0">
                <anchor moveWithCells="1">
                  <from>
                    <xdr:col>9</xdr:col>
                    <xdr:colOff>161925</xdr:colOff>
                    <xdr:row>22</xdr:row>
                    <xdr:rowOff>161925</xdr:rowOff>
                  </from>
                  <to>
                    <xdr:col>9</xdr:col>
                    <xdr:colOff>381000</xdr:colOff>
                    <xdr:row>24</xdr:row>
                    <xdr:rowOff>19050</xdr:rowOff>
                  </to>
                </anchor>
              </controlPr>
            </control>
          </mc:Choice>
        </mc:AlternateContent>
        <mc:AlternateContent xmlns:mc="http://schemas.openxmlformats.org/markup-compatibility/2006">
          <mc:Choice Requires="x14">
            <control shapeId="4114" r:id="rId5" name="Check Box 18">
              <controlPr locked="0" defaultSize="0" autoFill="0" autoLine="0" autoPict="0">
                <anchor moveWithCells="1">
                  <from>
                    <xdr:col>11</xdr:col>
                    <xdr:colOff>85725</xdr:colOff>
                    <xdr:row>22</xdr:row>
                    <xdr:rowOff>161925</xdr:rowOff>
                  </from>
                  <to>
                    <xdr:col>12</xdr:col>
                    <xdr:colOff>0</xdr:colOff>
                    <xdr:row>24</xdr:row>
                    <xdr:rowOff>19050</xdr:rowOff>
                  </to>
                </anchor>
              </controlPr>
            </control>
          </mc:Choice>
        </mc:AlternateContent>
        <mc:AlternateContent xmlns:mc="http://schemas.openxmlformats.org/markup-compatibility/2006">
          <mc:Choice Requires="x14">
            <control shapeId="4115" r:id="rId6" name="Check Box 19">
              <controlPr locked="0" defaultSize="0" autoFill="0" autoLine="0" autoPict="0">
                <anchor moveWithCells="1">
                  <from>
                    <xdr:col>3</xdr:col>
                    <xdr:colOff>66675</xdr:colOff>
                    <xdr:row>26</xdr:row>
                    <xdr:rowOff>0</xdr:rowOff>
                  </from>
                  <to>
                    <xdr:col>4</xdr:col>
                    <xdr:colOff>57150</xdr:colOff>
                    <xdr:row>27</xdr:row>
                    <xdr:rowOff>38100</xdr:rowOff>
                  </to>
                </anchor>
              </controlPr>
            </control>
          </mc:Choice>
        </mc:AlternateContent>
        <mc:AlternateContent xmlns:mc="http://schemas.openxmlformats.org/markup-compatibility/2006">
          <mc:Choice Requires="x14">
            <control shapeId="4116" r:id="rId7" name="Check Box 20">
              <controlPr locked="0" defaultSize="0" autoFill="0" autoLine="0" autoPict="0">
                <anchor moveWithCells="1">
                  <from>
                    <xdr:col>3</xdr:col>
                    <xdr:colOff>66675</xdr:colOff>
                    <xdr:row>27</xdr:row>
                    <xdr:rowOff>0</xdr:rowOff>
                  </from>
                  <to>
                    <xdr:col>4</xdr:col>
                    <xdr:colOff>57150</xdr:colOff>
                    <xdr:row>28</xdr:row>
                    <xdr:rowOff>38100</xdr:rowOff>
                  </to>
                </anchor>
              </controlPr>
            </control>
          </mc:Choice>
        </mc:AlternateContent>
        <mc:AlternateContent xmlns:mc="http://schemas.openxmlformats.org/markup-compatibility/2006">
          <mc:Choice Requires="x14">
            <control shapeId="4123" r:id="rId8" name="Check Box 27">
              <controlPr locked="0" defaultSize="0" autoFill="0" autoLine="0" autoPict="0">
                <anchor moveWithCells="1">
                  <from>
                    <xdr:col>3</xdr:col>
                    <xdr:colOff>66675</xdr:colOff>
                    <xdr:row>27</xdr:row>
                    <xdr:rowOff>0</xdr:rowOff>
                  </from>
                  <to>
                    <xdr:col>4</xdr:col>
                    <xdr:colOff>57150</xdr:colOff>
                    <xdr:row>28</xdr:row>
                    <xdr:rowOff>38100</xdr:rowOff>
                  </to>
                </anchor>
              </controlPr>
            </control>
          </mc:Choice>
        </mc:AlternateContent>
        <mc:AlternateContent xmlns:mc="http://schemas.openxmlformats.org/markup-compatibility/2006">
          <mc:Choice Requires="x14">
            <control shapeId="4128" r:id="rId9" name="Check Box 32">
              <controlPr defaultSize="0" autoFill="0" autoLine="0" autoPict="0">
                <anchor moveWithCells="1">
                  <from>
                    <xdr:col>3</xdr:col>
                    <xdr:colOff>66675</xdr:colOff>
                    <xdr:row>28</xdr:row>
                    <xdr:rowOff>9525</xdr:rowOff>
                  </from>
                  <to>
                    <xdr:col>4</xdr:col>
                    <xdr:colOff>19050</xdr:colOff>
                    <xdr:row>29</xdr:row>
                    <xdr:rowOff>19050</xdr:rowOff>
                  </to>
                </anchor>
              </controlPr>
            </control>
          </mc:Choice>
        </mc:AlternateContent>
        <mc:AlternateContent xmlns:mc="http://schemas.openxmlformats.org/markup-compatibility/2006">
          <mc:Choice Requires="x14">
            <control shapeId="4129" r:id="rId10" name="Check Box 33">
              <controlPr defaultSize="0" autoFill="0" autoLine="0" autoPict="0">
                <anchor moveWithCells="1">
                  <from>
                    <xdr:col>3</xdr:col>
                    <xdr:colOff>66675</xdr:colOff>
                    <xdr:row>29</xdr:row>
                    <xdr:rowOff>0</xdr:rowOff>
                  </from>
                  <to>
                    <xdr:col>4</xdr:col>
                    <xdr:colOff>9525</xdr:colOff>
                    <xdr:row>30</xdr:row>
                    <xdr:rowOff>47625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2000000}">
          <x14:formula1>
            <xm:f>入力規則!$A$2:$A$21</xm:f>
          </x14:formula1>
          <xm:sqref>I32</xm:sqref>
        </x14:dataValidation>
        <x14:dataValidation type="list" imeMode="halfAlpha" allowBlank="1" showInputMessage="1" showErrorMessage="1" xr:uid="{00000000-0002-0000-0000-000003000000}">
          <x14:formula1>
            <xm:f>入力規則!$F$7:$F$8</xm:f>
          </x14:formula1>
          <xm:sqref>S3</xm:sqref>
        </x14:dataValidation>
        <x14:dataValidation type="list" imeMode="halfAlpha" allowBlank="1" showInputMessage="1" showErrorMessage="1" xr:uid="{00000000-0002-0000-0000-000004000000}">
          <x14:formula1>
            <xm:f>入力規則!$G$2:$G$13</xm:f>
          </x14:formula1>
          <xm:sqref>U3</xm:sqref>
        </x14:dataValidation>
        <x14:dataValidation type="list" imeMode="halfAlpha" allowBlank="1" showInputMessage="1" showErrorMessage="1" xr:uid="{00000000-0002-0000-0000-000005000000}">
          <x14:formula1>
            <xm:f>入力規則!$H$2:$H$32</xm:f>
          </x14:formula1>
          <xm:sqref>W3</xm:sqref>
        </x14:dataValidation>
        <x14:dataValidation type="list" allowBlank="1" showInputMessage="1" showErrorMessage="1" xr:uid="{2A4505F5-D836-49C5-9398-EAF7F3731F23}">
          <x14:formula1>
            <xm:f>入力規則!$L$2:$L$6</xm:f>
          </x14:formula1>
          <xm:sqref>R21:S21</xm:sqref>
        </x14:dataValidation>
        <x14:dataValidation type="list" allowBlank="1" showInputMessage="1" showErrorMessage="1" xr:uid="{41EA37EF-BB09-4B10-835D-EFB7856922EF}">
          <x14:formula1>
            <xm:f>入力規則!$K$2:$K$14</xm:f>
          </x14:formula1>
          <xm:sqref>N21:O21</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DD0E6-8056-4DB9-918C-0A3CBC721CEB}">
  <sheetPr>
    <tabColor rgb="FFFFC000"/>
    <pageSetUpPr fitToPage="1"/>
  </sheetPr>
  <dimension ref="B1:AD33"/>
  <sheetViews>
    <sheetView showGridLines="0" showZeros="0" zoomScaleNormal="100" zoomScaleSheetLayoutView="100" workbookViewId="0">
      <selection activeCell="E16" sqref="E16:AA16"/>
    </sheetView>
  </sheetViews>
  <sheetFormatPr defaultColWidth="9" defaultRowHeight="13.5"/>
  <cols>
    <col min="1" max="1" width="1.375" style="91" customWidth="1"/>
    <col min="2" max="3" width="9" style="91"/>
    <col min="4" max="4" width="22.375" style="91" customWidth="1"/>
    <col min="5" max="8" width="2.5" style="91" customWidth="1"/>
    <col min="9" max="9" width="4.625" style="91" customWidth="1"/>
    <col min="10" max="18" width="2.5" style="91" customWidth="1"/>
    <col min="19" max="19" width="4.625" style="91" customWidth="1"/>
    <col min="20" max="24" width="2.5" style="91" customWidth="1"/>
    <col min="25" max="26" width="4.125" style="91" customWidth="1"/>
    <col min="27" max="27" width="2.5" style="91" customWidth="1"/>
    <col min="28" max="28" width="47.5" style="91" customWidth="1"/>
    <col min="29" max="29" width="9" style="91" customWidth="1"/>
    <col min="30" max="30" width="9" style="91" hidden="1" customWidth="1"/>
    <col min="31" max="16384" width="9" style="91"/>
  </cols>
  <sheetData>
    <row r="1" spans="2:28" ht="24.95" customHeight="1">
      <c r="B1" s="332" t="s">
        <v>411</v>
      </c>
      <c r="D1" s="335"/>
      <c r="AB1" s="930" t="str">
        <f>IF(申２!V31&lt;30,"※　育業期間合計が２９日以下のため支給対象外です","")</f>
        <v/>
      </c>
    </row>
    <row r="2" spans="2:28" ht="15.75" customHeight="1">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930"/>
    </row>
    <row r="3" spans="2:28" ht="43.5" customHeight="1">
      <c r="B3" s="224" t="s">
        <v>7</v>
      </c>
      <c r="C3" s="224"/>
      <c r="D3" s="789" t="str">
        <f>IF(申１!P10="","",申１!P10)</f>
        <v/>
      </c>
      <c r="E3" s="790"/>
      <c r="F3" s="790"/>
      <c r="G3" s="790"/>
      <c r="H3" s="790"/>
      <c r="I3" s="790"/>
      <c r="J3" s="790"/>
      <c r="K3" s="790"/>
      <c r="L3" s="790"/>
      <c r="M3" s="790"/>
      <c r="N3" s="790"/>
      <c r="O3" s="790"/>
      <c r="P3" s="790"/>
      <c r="Q3" s="790"/>
      <c r="R3" s="790"/>
      <c r="S3" s="790"/>
      <c r="T3" s="790"/>
      <c r="U3" s="790"/>
      <c r="V3" s="790"/>
      <c r="W3" s="790"/>
      <c r="X3" s="790"/>
      <c r="Y3" s="790"/>
      <c r="Z3" s="790"/>
      <c r="AA3" s="791"/>
    </row>
    <row r="4" spans="2:28" ht="22.5" customHeight="1"/>
    <row r="5" spans="2:28" ht="20.25" customHeight="1" thickBot="1">
      <c r="B5" s="127" t="s">
        <v>458</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2:28" ht="36" customHeight="1">
      <c r="B6" s="931" t="s">
        <v>430</v>
      </c>
      <c r="C6" s="923"/>
      <c r="D6" s="923"/>
      <c r="E6" s="932" t="str">
        <f>IF(申２!J12="","",申２!J12)</f>
        <v/>
      </c>
      <c r="F6" s="933"/>
      <c r="G6" s="933"/>
      <c r="H6" s="933"/>
      <c r="I6" s="933"/>
      <c r="J6" s="933"/>
      <c r="K6" s="933"/>
      <c r="L6" s="933"/>
      <c r="M6" s="933"/>
      <c r="N6" s="933"/>
      <c r="O6" s="933"/>
      <c r="P6" s="933"/>
      <c r="Q6" s="933"/>
      <c r="R6" s="933"/>
      <c r="S6" s="933"/>
      <c r="T6" s="933"/>
      <c r="U6" s="933"/>
      <c r="V6" s="933"/>
      <c r="W6" s="933"/>
      <c r="X6" s="933"/>
      <c r="Y6" s="933"/>
      <c r="Z6" s="933"/>
      <c r="AA6" s="934"/>
    </row>
    <row r="7" spans="2:28" ht="36" customHeight="1">
      <c r="B7" s="935" t="s">
        <v>422</v>
      </c>
      <c r="C7" s="936"/>
      <c r="D7" s="936"/>
      <c r="E7" s="937" t="str">
        <f>IF(申４!P12="","",申４!P12)</f>
        <v/>
      </c>
      <c r="F7" s="938"/>
      <c r="G7" s="938"/>
      <c r="H7" s="938"/>
      <c r="I7" s="938"/>
      <c r="J7" s="938"/>
      <c r="K7" s="938"/>
      <c r="L7" s="938"/>
      <c r="M7" s="938"/>
      <c r="N7" s="938"/>
      <c r="O7" s="938"/>
      <c r="P7" s="938"/>
      <c r="Q7" s="938"/>
      <c r="R7" s="938"/>
      <c r="S7" s="938"/>
      <c r="T7" s="938"/>
      <c r="U7" s="938"/>
      <c r="V7" s="938"/>
      <c r="W7" s="938"/>
      <c r="X7" s="938"/>
      <c r="Y7" s="938"/>
      <c r="Z7" s="938"/>
      <c r="AA7" s="939"/>
    </row>
    <row r="8" spans="2:28" ht="30" customHeight="1">
      <c r="B8" s="895" t="s">
        <v>433</v>
      </c>
      <c r="C8" s="869"/>
      <c r="D8" s="911"/>
      <c r="E8" s="244" t="s">
        <v>2</v>
      </c>
      <c r="F8" s="127"/>
      <c r="G8" s="327">
        <f>申２!H19</f>
        <v>0</v>
      </c>
      <c r="H8" s="127" t="s">
        <v>257</v>
      </c>
      <c r="I8" s="127">
        <f>申２!J19</f>
        <v>0</v>
      </c>
      <c r="J8" s="127" t="s">
        <v>83</v>
      </c>
      <c r="K8" s="929">
        <f>申２!L19</f>
        <v>0</v>
      </c>
      <c r="L8" s="929"/>
      <c r="M8" s="127" t="s">
        <v>115</v>
      </c>
      <c r="N8" s="251" t="s">
        <v>258</v>
      </c>
      <c r="O8" s="232" t="s">
        <v>2</v>
      </c>
      <c r="P8" s="127"/>
      <c r="Q8" s="127">
        <f>申２!H20</f>
        <v>0</v>
      </c>
      <c r="R8" s="127" t="s">
        <v>257</v>
      </c>
      <c r="S8" s="127">
        <f>申２!J20</f>
        <v>0</v>
      </c>
      <c r="T8" s="127" t="s">
        <v>83</v>
      </c>
      <c r="U8" s="929">
        <f>申２!L20</f>
        <v>0</v>
      </c>
      <c r="V8" s="929"/>
      <c r="W8" s="127" t="s">
        <v>115</v>
      </c>
      <c r="X8" s="252" t="s">
        <v>260</v>
      </c>
      <c r="Y8" s="223" t="str">
        <f>申２!V20</f>
        <v/>
      </c>
      <c r="Z8" s="223" t="s">
        <v>338</v>
      </c>
      <c r="AA8" s="253"/>
    </row>
    <row r="9" spans="2:28" ht="30" customHeight="1">
      <c r="B9" s="896"/>
      <c r="C9" s="878"/>
      <c r="D9" s="912"/>
      <c r="E9" s="254" t="s">
        <v>2</v>
      </c>
      <c r="F9" s="255"/>
      <c r="G9" s="256">
        <f>申２!H21</f>
        <v>0</v>
      </c>
      <c r="H9" s="255" t="s">
        <v>257</v>
      </c>
      <c r="I9" s="255">
        <f>申２!J21</f>
        <v>0</v>
      </c>
      <c r="J9" s="255" t="s">
        <v>83</v>
      </c>
      <c r="K9" s="766">
        <f>申２!L21</f>
        <v>0</v>
      </c>
      <c r="L9" s="766"/>
      <c r="M9" s="255" t="s">
        <v>115</v>
      </c>
      <c r="N9" s="257" t="s">
        <v>258</v>
      </c>
      <c r="O9" s="255" t="s">
        <v>2</v>
      </c>
      <c r="P9" s="255"/>
      <c r="Q9" s="255">
        <f>申２!H22</f>
        <v>0</v>
      </c>
      <c r="R9" s="255" t="s">
        <v>257</v>
      </c>
      <c r="S9" s="255">
        <f>申２!J22</f>
        <v>0</v>
      </c>
      <c r="T9" s="255" t="s">
        <v>83</v>
      </c>
      <c r="U9" s="766">
        <f>申２!L22</f>
        <v>0</v>
      </c>
      <c r="V9" s="766"/>
      <c r="W9" s="255" t="s">
        <v>115</v>
      </c>
      <c r="X9" s="258" t="s">
        <v>260</v>
      </c>
      <c r="Y9" s="256" t="str">
        <f>申２!V22</f>
        <v/>
      </c>
      <c r="Z9" s="256" t="s">
        <v>338</v>
      </c>
      <c r="AA9" s="259"/>
    </row>
    <row r="10" spans="2:28" ht="30" customHeight="1">
      <c r="B10" s="896"/>
      <c r="C10" s="878"/>
      <c r="D10" s="912"/>
      <c r="E10" s="254" t="s">
        <v>2</v>
      </c>
      <c r="F10" s="255"/>
      <c r="G10" s="256">
        <f>申２!H23</f>
        <v>0</v>
      </c>
      <c r="H10" s="255" t="s">
        <v>257</v>
      </c>
      <c r="I10" s="255">
        <f>申２!J23</f>
        <v>0</v>
      </c>
      <c r="J10" s="255" t="s">
        <v>83</v>
      </c>
      <c r="K10" s="766">
        <f>申２!L23</f>
        <v>0</v>
      </c>
      <c r="L10" s="766"/>
      <c r="M10" s="255" t="s">
        <v>115</v>
      </c>
      <c r="N10" s="257" t="s">
        <v>258</v>
      </c>
      <c r="O10" s="255" t="s">
        <v>2</v>
      </c>
      <c r="P10" s="255"/>
      <c r="Q10" s="255">
        <f>申２!H24</f>
        <v>0</v>
      </c>
      <c r="R10" s="255" t="s">
        <v>257</v>
      </c>
      <c r="S10" s="255">
        <f>申２!J24</f>
        <v>0</v>
      </c>
      <c r="T10" s="255" t="s">
        <v>83</v>
      </c>
      <c r="U10" s="766">
        <f>申２!L24</f>
        <v>0</v>
      </c>
      <c r="V10" s="766"/>
      <c r="W10" s="255" t="s">
        <v>115</v>
      </c>
      <c r="X10" s="258" t="s">
        <v>260</v>
      </c>
      <c r="Y10" s="256" t="str">
        <f>申２!V24</f>
        <v/>
      </c>
      <c r="Z10" s="256" t="s">
        <v>338</v>
      </c>
      <c r="AA10" s="259"/>
    </row>
    <row r="11" spans="2:28" ht="30" customHeight="1">
      <c r="B11" s="896"/>
      <c r="C11" s="878"/>
      <c r="D11" s="912"/>
      <c r="E11" s="254" t="s">
        <v>2</v>
      </c>
      <c r="F11" s="255"/>
      <c r="G11" s="256">
        <f>申２!H25</f>
        <v>0</v>
      </c>
      <c r="H11" s="255" t="s">
        <v>257</v>
      </c>
      <c r="I11" s="255">
        <f>申２!J25</f>
        <v>0</v>
      </c>
      <c r="J11" s="255" t="s">
        <v>83</v>
      </c>
      <c r="K11" s="766">
        <f>申２!L25</f>
        <v>0</v>
      </c>
      <c r="L11" s="766"/>
      <c r="M11" s="255" t="s">
        <v>115</v>
      </c>
      <c r="N11" s="257" t="s">
        <v>258</v>
      </c>
      <c r="O11" s="255" t="s">
        <v>2</v>
      </c>
      <c r="P11" s="255"/>
      <c r="Q11" s="255">
        <f>申２!H26</f>
        <v>0</v>
      </c>
      <c r="R11" s="255" t="s">
        <v>257</v>
      </c>
      <c r="S11" s="255">
        <f>申２!J26</f>
        <v>0</v>
      </c>
      <c r="T11" s="255" t="s">
        <v>83</v>
      </c>
      <c r="U11" s="766">
        <f>申２!L26</f>
        <v>0</v>
      </c>
      <c r="V11" s="766"/>
      <c r="W11" s="255" t="s">
        <v>115</v>
      </c>
      <c r="X11" s="258" t="s">
        <v>260</v>
      </c>
      <c r="Y11" s="256" t="str">
        <f>申２!V26</f>
        <v/>
      </c>
      <c r="Z11" s="256" t="s">
        <v>338</v>
      </c>
      <c r="AA11" s="259"/>
    </row>
    <row r="12" spans="2:28" ht="30" customHeight="1">
      <c r="B12" s="896"/>
      <c r="C12" s="878"/>
      <c r="D12" s="912"/>
      <c r="E12" s="254" t="s">
        <v>2</v>
      </c>
      <c r="F12" s="255"/>
      <c r="G12" s="256">
        <f>申２!H27</f>
        <v>0</v>
      </c>
      <c r="H12" s="255" t="s">
        <v>257</v>
      </c>
      <c r="I12" s="255">
        <f>申２!J27</f>
        <v>0</v>
      </c>
      <c r="J12" s="255" t="s">
        <v>83</v>
      </c>
      <c r="K12" s="766">
        <f>申２!L27</f>
        <v>0</v>
      </c>
      <c r="L12" s="766"/>
      <c r="M12" s="255" t="s">
        <v>115</v>
      </c>
      <c r="N12" s="257" t="s">
        <v>258</v>
      </c>
      <c r="O12" s="255" t="s">
        <v>2</v>
      </c>
      <c r="P12" s="255"/>
      <c r="Q12" s="255">
        <f>申２!H28</f>
        <v>0</v>
      </c>
      <c r="R12" s="255" t="s">
        <v>257</v>
      </c>
      <c r="S12" s="255">
        <f>申２!J28</f>
        <v>0</v>
      </c>
      <c r="T12" s="255" t="s">
        <v>83</v>
      </c>
      <c r="U12" s="766">
        <f>申２!L28</f>
        <v>0</v>
      </c>
      <c r="V12" s="766"/>
      <c r="W12" s="255" t="s">
        <v>115</v>
      </c>
      <c r="X12" s="258" t="s">
        <v>260</v>
      </c>
      <c r="Y12" s="256" t="str">
        <f>申２!V28</f>
        <v/>
      </c>
      <c r="Z12" s="256" t="s">
        <v>338</v>
      </c>
      <c r="AA12" s="259"/>
    </row>
    <row r="13" spans="2:28" ht="30" customHeight="1" thickBot="1">
      <c r="B13" s="897"/>
      <c r="C13" s="898"/>
      <c r="D13" s="913"/>
      <c r="E13" s="248" t="s">
        <v>78</v>
      </c>
      <c r="F13" s="249"/>
      <c r="G13" s="320">
        <f>申２!H29</f>
        <v>0</v>
      </c>
      <c r="H13" s="249" t="s">
        <v>256</v>
      </c>
      <c r="I13" s="249">
        <f>申２!J29</f>
        <v>0</v>
      </c>
      <c r="J13" s="249" t="s">
        <v>102</v>
      </c>
      <c r="K13" s="910">
        <f>申２!L29</f>
        <v>0</v>
      </c>
      <c r="L13" s="910"/>
      <c r="M13" s="249" t="s">
        <v>115</v>
      </c>
      <c r="N13" s="260" t="s">
        <v>412</v>
      </c>
      <c r="O13" s="249" t="s">
        <v>78</v>
      </c>
      <c r="P13" s="249"/>
      <c r="Q13" s="249">
        <f>申２!H30</f>
        <v>0</v>
      </c>
      <c r="R13" s="249" t="s">
        <v>256</v>
      </c>
      <c r="S13" s="249">
        <f>申２!J30</f>
        <v>0</v>
      </c>
      <c r="T13" s="249" t="s">
        <v>102</v>
      </c>
      <c r="U13" s="910">
        <f>申２!L30</f>
        <v>0</v>
      </c>
      <c r="V13" s="910"/>
      <c r="W13" s="249" t="s">
        <v>115</v>
      </c>
      <c r="X13" s="261" t="s">
        <v>413</v>
      </c>
      <c r="Y13" s="320" t="str">
        <f>申２!V30</f>
        <v/>
      </c>
      <c r="Z13" s="320" t="s">
        <v>414</v>
      </c>
      <c r="AA13" s="262"/>
    </row>
    <row r="14" spans="2:28" ht="15" customHeight="1">
      <c r="B14" s="237"/>
      <c r="C14" s="237"/>
      <c r="D14" s="237"/>
      <c r="E14" s="127"/>
      <c r="F14" s="127"/>
      <c r="G14" s="127"/>
      <c r="H14" s="127"/>
      <c r="I14" s="127"/>
      <c r="J14" s="127"/>
      <c r="K14" s="127"/>
      <c r="L14" s="127"/>
      <c r="M14" s="127"/>
      <c r="N14" s="127"/>
      <c r="O14" s="127"/>
      <c r="P14" s="127"/>
      <c r="Q14" s="127"/>
      <c r="R14" s="127"/>
      <c r="S14" s="127"/>
      <c r="T14" s="127"/>
      <c r="U14" s="127"/>
      <c r="V14" s="127"/>
      <c r="W14" s="127"/>
      <c r="X14" s="127"/>
      <c r="Y14" s="127"/>
      <c r="Z14" s="127"/>
      <c r="AA14" s="247"/>
    </row>
    <row r="15" spans="2:28" ht="20.25" customHeight="1" thickBot="1">
      <c r="B15" s="127" t="s">
        <v>248</v>
      </c>
      <c r="C15" s="127"/>
      <c r="D15" s="127"/>
      <c r="E15" s="249"/>
      <c r="F15" s="249"/>
      <c r="G15" s="249"/>
      <c r="H15" s="249"/>
      <c r="I15" s="249"/>
      <c r="J15" s="249"/>
      <c r="K15" s="249"/>
      <c r="L15" s="249"/>
      <c r="M15" s="249"/>
      <c r="N15" s="249"/>
      <c r="O15" s="249"/>
      <c r="P15" s="249"/>
      <c r="Q15" s="249"/>
      <c r="R15" s="249"/>
      <c r="S15" s="249"/>
      <c r="T15" s="249"/>
      <c r="U15" s="249"/>
      <c r="V15" s="249"/>
      <c r="W15" s="249"/>
      <c r="X15" s="249"/>
      <c r="Y15" s="249"/>
      <c r="Z15" s="249"/>
      <c r="AA15" s="250"/>
    </row>
    <row r="16" spans="2:28" ht="37.35" customHeight="1">
      <c r="B16" s="922" t="s">
        <v>245</v>
      </c>
      <c r="C16" s="923"/>
      <c r="D16" s="923"/>
      <c r="E16" s="924"/>
      <c r="F16" s="925"/>
      <c r="G16" s="925"/>
      <c r="H16" s="925"/>
      <c r="I16" s="925"/>
      <c r="J16" s="925"/>
      <c r="K16" s="925"/>
      <c r="L16" s="925"/>
      <c r="M16" s="925"/>
      <c r="N16" s="925"/>
      <c r="O16" s="925"/>
      <c r="P16" s="925"/>
      <c r="Q16" s="925"/>
      <c r="R16" s="925"/>
      <c r="S16" s="925"/>
      <c r="T16" s="925"/>
      <c r="U16" s="925"/>
      <c r="V16" s="925"/>
      <c r="W16" s="925"/>
      <c r="X16" s="925"/>
      <c r="Y16" s="925"/>
      <c r="Z16" s="925"/>
      <c r="AA16" s="926"/>
    </row>
    <row r="17" spans="2:30" ht="37.35" customHeight="1">
      <c r="B17" s="927" t="s">
        <v>249</v>
      </c>
      <c r="C17" s="928"/>
      <c r="D17" s="928"/>
      <c r="E17" s="254"/>
      <c r="F17" s="255"/>
      <c r="G17" s="255"/>
      <c r="H17" s="255"/>
      <c r="I17" s="255"/>
      <c r="J17" s="255"/>
      <c r="K17" s="255"/>
      <c r="L17" s="255"/>
      <c r="M17" s="255"/>
      <c r="N17" s="805"/>
      <c r="O17" s="805"/>
      <c r="P17" s="805"/>
      <c r="Q17" s="805"/>
      <c r="R17" s="255" t="s">
        <v>30</v>
      </c>
      <c r="S17" s="255"/>
      <c r="T17" s="255"/>
      <c r="U17" s="255"/>
      <c r="V17" s="255"/>
      <c r="W17" s="255"/>
      <c r="X17" s="255"/>
      <c r="Y17" s="255"/>
      <c r="Z17" s="255"/>
      <c r="AA17" s="263"/>
    </row>
    <row r="18" spans="2:30" s="127" customFormat="1" ht="37.35" customHeight="1">
      <c r="B18" s="914" t="s">
        <v>339</v>
      </c>
      <c r="C18" s="915"/>
      <c r="D18" s="916"/>
      <c r="E18" s="917"/>
      <c r="F18" s="918"/>
      <c r="G18" s="918"/>
      <c r="H18" s="918"/>
      <c r="I18" s="918"/>
      <c r="J18" s="918"/>
      <c r="K18" s="918"/>
      <c r="L18" s="918"/>
      <c r="M18" s="918"/>
      <c r="N18" s="918"/>
      <c r="O18" s="918"/>
      <c r="P18" s="918"/>
      <c r="Q18" s="918"/>
      <c r="R18" s="918"/>
      <c r="S18" s="918"/>
      <c r="T18" s="918"/>
      <c r="U18" s="918"/>
      <c r="V18" s="918"/>
      <c r="W18" s="918"/>
      <c r="X18" s="918"/>
      <c r="Y18" s="918"/>
      <c r="Z18" s="918"/>
      <c r="AA18" s="919"/>
    </row>
    <row r="19" spans="2:30" ht="37.35" customHeight="1" thickBot="1">
      <c r="B19" s="899" t="s">
        <v>432</v>
      </c>
      <c r="C19" s="900"/>
      <c r="D19" s="900"/>
      <c r="E19" s="264"/>
      <c r="F19" s="265"/>
      <c r="G19" s="265"/>
      <c r="H19" s="265"/>
      <c r="I19" s="265"/>
      <c r="J19" s="265"/>
      <c r="K19" s="265"/>
      <c r="L19" s="265"/>
      <c r="M19" s="901"/>
      <c r="N19" s="901"/>
      <c r="O19" s="901"/>
      <c r="P19" s="901"/>
      <c r="Q19" s="901"/>
      <c r="R19" s="266" t="s">
        <v>259</v>
      </c>
      <c r="S19" s="266"/>
      <c r="T19" s="266"/>
      <c r="U19" s="266"/>
      <c r="V19" s="266"/>
      <c r="W19" s="266"/>
      <c r="X19" s="266"/>
      <c r="Y19" s="266"/>
      <c r="Z19" s="266"/>
      <c r="AA19" s="267"/>
      <c r="AB19" s="63" t="str">
        <f>IF(M19="","",IF(M19&lt;200000,"※　合計支給金額が２０万円未満です",""))</f>
        <v/>
      </c>
    </row>
    <row r="20" spans="2:30" ht="17.25" customHeight="1">
      <c r="B20" s="127"/>
      <c r="C20" s="127"/>
      <c r="D20" s="127"/>
      <c r="E20" s="902"/>
      <c r="F20" s="902"/>
      <c r="G20" s="902"/>
      <c r="H20" s="902"/>
      <c r="I20" s="902"/>
      <c r="J20" s="902"/>
      <c r="K20" s="902"/>
      <c r="L20" s="902"/>
      <c r="M20" s="902"/>
      <c r="N20" s="902"/>
      <c r="O20" s="902"/>
      <c r="P20" s="902"/>
      <c r="Q20" s="902"/>
      <c r="R20" s="902"/>
      <c r="S20" s="902"/>
      <c r="T20" s="902"/>
      <c r="U20" s="902"/>
      <c r="V20" s="902"/>
      <c r="W20" s="902"/>
      <c r="X20" s="902"/>
      <c r="Y20" s="902"/>
      <c r="Z20" s="902"/>
      <c r="AA20" s="902"/>
    </row>
    <row r="21" spans="2:30" ht="22.5" customHeight="1" thickBot="1">
      <c r="B21" s="902" t="s">
        <v>250</v>
      </c>
      <c r="C21" s="902"/>
      <c r="D21" s="902"/>
      <c r="E21" s="902"/>
      <c r="F21" s="902"/>
      <c r="G21" s="902"/>
      <c r="H21" s="902"/>
      <c r="I21" s="902"/>
      <c r="J21" s="902"/>
      <c r="K21" s="902"/>
      <c r="L21" s="902"/>
      <c r="M21" s="902"/>
      <c r="N21" s="902"/>
      <c r="O21" s="902"/>
      <c r="P21" s="902"/>
      <c r="Q21" s="902"/>
      <c r="R21" s="902"/>
      <c r="S21" s="902"/>
      <c r="T21" s="902"/>
      <c r="U21" s="902"/>
      <c r="V21" s="902"/>
      <c r="W21" s="902"/>
      <c r="X21" s="902"/>
      <c r="Y21" s="902"/>
      <c r="Z21" s="902"/>
      <c r="AA21" s="902"/>
    </row>
    <row r="22" spans="2:30" ht="20.65" customHeight="1">
      <c r="B22" s="903" t="s">
        <v>450</v>
      </c>
      <c r="C22" s="854"/>
      <c r="D22" s="904"/>
      <c r="E22" s="242" t="s">
        <v>340</v>
      </c>
      <c r="F22" s="269" t="s">
        <v>341</v>
      </c>
      <c r="G22" s="268"/>
      <c r="H22" s="268"/>
      <c r="I22" s="268"/>
      <c r="J22" s="268"/>
      <c r="K22" s="268"/>
      <c r="L22" s="269"/>
      <c r="M22" s="269"/>
      <c r="N22" s="269"/>
      <c r="O22" s="269"/>
      <c r="P22" s="269"/>
      <c r="Q22" s="269"/>
      <c r="R22" s="269"/>
      <c r="S22" s="269"/>
      <c r="T22" s="269"/>
      <c r="U22" s="269"/>
      <c r="V22" s="269"/>
      <c r="W22" s="269"/>
      <c r="X22" s="269"/>
      <c r="Y22" s="269"/>
      <c r="Z22" s="269"/>
      <c r="AA22" s="270"/>
      <c r="AD22" s="126" t="b">
        <v>0</v>
      </c>
    </row>
    <row r="23" spans="2:30" ht="20.65" customHeight="1">
      <c r="B23" s="905"/>
      <c r="C23" s="856"/>
      <c r="D23" s="906"/>
      <c r="E23" s="243"/>
      <c r="F23" s="411" t="s">
        <v>342</v>
      </c>
      <c r="H23" s="127"/>
      <c r="I23" s="127"/>
      <c r="J23" s="127"/>
      <c r="K23" s="127"/>
      <c r="L23" s="127"/>
      <c r="M23" s="127"/>
      <c r="N23" s="127"/>
      <c r="O23" s="127"/>
      <c r="P23" s="127"/>
      <c r="Q23" s="127"/>
      <c r="R23" s="127"/>
      <c r="S23" s="127"/>
      <c r="T23" s="127"/>
      <c r="U23" s="127"/>
      <c r="V23" s="127"/>
      <c r="W23" s="127"/>
      <c r="X23" s="127"/>
      <c r="Y23" s="127"/>
      <c r="Z23" s="127"/>
      <c r="AA23" s="247"/>
      <c r="AD23" s="126" t="b">
        <v>0</v>
      </c>
    </row>
    <row r="24" spans="2:30" ht="20.65" customHeight="1">
      <c r="B24" s="905"/>
      <c r="C24" s="856"/>
      <c r="D24" s="906"/>
      <c r="E24" s="243"/>
      <c r="F24" s="411" t="s">
        <v>343</v>
      </c>
      <c r="H24" s="127"/>
      <c r="I24" s="127"/>
      <c r="J24" s="127"/>
      <c r="K24" s="127"/>
      <c r="L24" s="127"/>
      <c r="M24" s="127"/>
      <c r="N24" s="127"/>
      <c r="O24" s="127"/>
      <c r="P24" s="127"/>
      <c r="Q24" s="127"/>
      <c r="R24" s="127"/>
      <c r="S24" s="127"/>
      <c r="T24" s="127"/>
      <c r="U24" s="127"/>
      <c r="V24" s="127"/>
      <c r="W24" s="127"/>
      <c r="X24" s="127"/>
      <c r="Y24" s="127"/>
      <c r="Z24" s="127"/>
      <c r="AA24" s="247"/>
      <c r="AD24" s="126" t="b">
        <v>0</v>
      </c>
    </row>
    <row r="25" spans="2:30" ht="20.65" customHeight="1">
      <c r="B25" s="907"/>
      <c r="C25" s="908"/>
      <c r="D25" s="909"/>
      <c r="E25" s="858" t="s">
        <v>344</v>
      </c>
      <c r="F25" s="859"/>
      <c r="G25" s="859"/>
      <c r="H25" s="859"/>
      <c r="I25" s="859"/>
      <c r="J25" s="859"/>
      <c r="K25" s="859"/>
      <c r="L25" s="859"/>
      <c r="M25" s="859"/>
      <c r="N25" s="859"/>
      <c r="O25" s="859"/>
      <c r="P25" s="859"/>
      <c r="Q25" s="859"/>
      <c r="R25" s="859"/>
      <c r="S25" s="859"/>
      <c r="T25" s="859"/>
      <c r="U25" s="859"/>
      <c r="V25" s="859"/>
      <c r="W25" s="859"/>
      <c r="X25" s="859"/>
      <c r="Y25" s="859"/>
      <c r="Z25" s="859"/>
      <c r="AA25" s="860"/>
      <c r="AD25" s="126"/>
    </row>
    <row r="26" spans="2:30" ht="34.5" customHeight="1">
      <c r="B26" s="895" t="s">
        <v>421</v>
      </c>
      <c r="C26" s="869"/>
      <c r="D26" s="911"/>
      <c r="E26" s="271"/>
      <c r="F26" s="232"/>
      <c r="G26" s="232"/>
      <c r="H26" s="232"/>
      <c r="I26" s="232"/>
      <c r="J26" s="232"/>
      <c r="K26" s="232"/>
      <c r="L26" s="232"/>
      <c r="M26" s="232"/>
      <c r="N26" s="232"/>
      <c r="O26" s="232"/>
      <c r="P26" s="232"/>
      <c r="Q26" s="232"/>
      <c r="R26" s="232"/>
      <c r="S26" s="232"/>
      <c r="T26" s="232"/>
      <c r="U26" s="232"/>
      <c r="V26" s="232"/>
      <c r="W26" s="232"/>
      <c r="X26" s="232"/>
      <c r="Y26" s="232"/>
      <c r="Z26" s="232"/>
      <c r="AA26" s="245"/>
      <c r="AD26" s="126"/>
    </row>
    <row r="27" spans="2:30" ht="34.5" customHeight="1">
      <c r="B27" s="896"/>
      <c r="C27" s="878"/>
      <c r="D27" s="912"/>
      <c r="E27" s="272"/>
      <c r="G27" s="127" t="s">
        <v>282</v>
      </c>
      <c r="H27" s="127"/>
      <c r="I27" s="127"/>
      <c r="J27" s="127"/>
      <c r="K27" s="127"/>
      <c r="L27" s="127"/>
      <c r="M27" s="127"/>
      <c r="N27" s="127"/>
      <c r="O27" s="127"/>
      <c r="P27" s="127"/>
      <c r="Q27" s="127"/>
      <c r="R27" s="127"/>
      <c r="S27" s="127"/>
      <c r="T27" s="127"/>
      <c r="U27" s="127"/>
      <c r="V27" s="127"/>
      <c r="W27" s="127"/>
      <c r="X27" s="127"/>
      <c r="Y27" s="127"/>
      <c r="Z27" s="127"/>
      <c r="AA27" s="247"/>
      <c r="AD27" s="126" t="b">
        <v>0</v>
      </c>
    </row>
    <row r="28" spans="2:30" ht="34.5" customHeight="1">
      <c r="B28" s="920"/>
      <c r="C28" s="843"/>
      <c r="D28" s="921"/>
      <c r="E28" s="272"/>
      <c r="F28" s="127"/>
      <c r="G28" s="127"/>
      <c r="H28" s="127"/>
      <c r="I28" s="127"/>
      <c r="J28" s="127"/>
      <c r="K28" s="127"/>
      <c r="L28" s="127"/>
      <c r="M28" s="127"/>
      <c r="N28" s="127"/>
      <c r="O28" s="127"/>
      <c r="P28" s="127"/>
      <c r="Q28" s="127"/>
      <c r="R28" s="127"/>
      <c r="S28" s="127"/>
      <c r="T28" s="127"/>
      <c r="U28" s="127"/>
      <c r="V28" s="127"/>
      <c r="W28" s="127"/>
      <c r="X28" s="127"/>
      <c r="Y28" s="127"/>
      <c r="Z28" s="127"/>
      <c r="AA28" s="247"/>
      <c r="AD28" s="126"/>
    </row>
    <row r="29" spans="2:30" ht="34.5" customHeight="1">
      <c r="B29" s="895" t="s">
        <v>463</v>
      </c>
      <c r="C29" s="869"/>
      <c r="D29" s="869"/>
      <c r="E29" s="271"/>
      <c r="F29" s="232"/>
      <c r="G29" s="232"/>
      <c r="H29" s="232"/>
      <c r="I29" s="232"/>
      <c r="J29" s="232"/>
      <c r="K29" s="232"/>
      <c r="L29" s="232"/>
      <c r="M29" s="232"/>
      <c r="N29" s="232"/>
      <c r="O29" s="232"/>
      <c r="P29" s="232"/>
      <c r="Q29" s="232"/>
      <c r="R29" s="232"/>
      <c r="S29" s="232"/>
      <c r="T29" s="232"/>
      <c r="U29" s="232"/>
      <c r="V29" s="232"/>
      <c r="W29" s="232"/>
      <c r="X29" s="232"/>
      <c r="Y29" s="232"/>
      <c r="Z29" s="232"/>
      <c r="AA29" s="245"/>
      <c r="AD29" s="126"/>
    </row>
    <row r="30" spans="2:30" ht="34.5" customHeight="1">
      <c r="B30" s="896"/>
      <c r="C30" s="878"/>
      <c r="D30" s="878"/>
      <c r="E30" s="272"/>
      <c r="F30" s="127"/>
      <c r="G30" s="406" t="s">
        <v>345</v>
      </c>
      <c r="H30" s="127"/>
      <c r="I30" s="127"/>
      <c r="J30" s="127"/>
      <c r="K30" s="127"/>
      <c r="L30" s="127"/>
      <c r="M30" s="127"/>
      <c r="N30" s="127"/>
      <c r="O30" s="127"/>
      <c r="P30" s="127"/>
      <c r="Q30" s="127"/>
      <c r="R30" s="127"/>
      <c r="S30" s="127"/>
      <c r="T30" s="127"/>
      <c r="U30" s="127"/>
      <c r="V30" s="127"/>
      <c r="W30" s="127"/>
      <c r="X30" s="127"/>
      <c r="Y30" s="127"/>
      <c r="Z30" s="127"/>
      <c r="AA30" s="247"/>
      <c r="AD30" s="126" t="b">
        <v>0</v>
      </c>
    </row>
    <row r="31" spans="2:30" ht="34.5" customHeight="1" thickBot="1">
      <c r="B31" s="897"/>
      <c r="C31" s="898"/>
      <c r="D31" s="898"/>
      <c r="E31" s="273"/>
      <c r="F31" s="249"/>
      <c r="G31" s="249"/>
      <c r="H31" s="249"/>
      <c r="I31" s="249"/>
      <c r="J31" s="249"/>
      <c r="K31" s="249"/>
      <c r="L31" s="249"/>
      <c r="M31" s="249"/>
      <c r="N31" s="249"/>
      <c r="O31" s="249"/>
      <c r="P31" s="249"/>
      <c r="Q31" s="249"/>
      <c r="R31" s="249"/>
      <c r="S31" s="249"/>
      <c r="T31" s="249"/>
      <c r="U31" s="249"/>
      <c r="V31" s="249"/>
      <c r="W31" s="249"/>
      <c r="X31" s="249"/>
      <c r="Y31" s="249"/>
      <c r="Z31" s="249"/>
      <c r="AA31" s="250"/>
    </row>
    <row r="32" spans="2:30" ht="24.75" customHeight="1">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row>
    <row r="33" spans="2: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row>
  </sheetData>
  <sheetProtection algorithmName="SHA-512" hashValue="bbJpqgTqOg8XMzLXBWxv+PqLD+1eOQUCzmcbUu9+iF2EdJQtT3niFN1FY1gLVYaUCqu8sjDD+SgWoJlJ2pqvcQ==" saltValue="hpXWi/0RmX2UQ4D9ZsAw7Q==" spinCount="100000" sheet="1" selectLockedCells="1"/>
  <mergeCells count="33">
    <mergeCell ref="K9:L9"/>
    <mergeCell ref="U9:V9"/>
    <mergeCell ref="K10:L10"/>
    <mergeCell ref="U10:V10"/>
    <mergeCell ref="AB1:AB2"/>
    <mergeCell ref="D3:AA3"/>
    <mergeCell ref="B6:D6"/>
    <mergeCell ref="E6:AA6"/>
    <mergeCell ref="B7:D7"/>
    <mergeCell ref="E7:AA7"/>
    <mergeCell ref="K13:L13"/>
    <mergeCell ref="B8:D13"/>
    <mergeCell ref="B18:D18"/>
    <mergeCell ref="E18:AA18"/>
    <mergeCell ref="B26:D28"/>
    <mergeCell ref="K11:L11"/>
    <mergeCell ref="U11:V11"/>
    <mergeCell ref="K12:L12"/>
    <mergeCell ref="U12:V12"/>
    <mergeCell ref="N17:Q17"/>
    <mergeCell ref="U13:V13"/>
    <mergeCell ref="B16:D16"/>
    <mergeCell ref="E16:AA16"/>
    <mergeCell ref="B17:D17"/>
    <mergeCell ref="K8:L8"/>
    <mergeCell ref="U8:V8"/>
    <mergeCell ref="B29:D31"/>
    <mergeCell ref="B19:D19"/>
    <mergeCell ref="M19:Q19"/>
    <mergeCell ref="E20:AA20"/>
    <mergeCell ref="B21:AA21"/>
    <mergeCell ref="B22:D25"/>
    <mergeCell ref="E25:AA25"/>
  </mergeCells>
  <phoneticPr fontId="7"/>
  <conditionalFormatting sqref="E22:E24">
    <cfRule type="expression" dxfId="7" priority="9">
      <formula>COUNTIF($AD$22:$AD$24,FALSE)=3</formula>
    </cfRule>
  </conditionalFormatting>
  <conditionalFormatting sqref="E27">
    <cfRule type="expression" dxfId="6" priority="8">
      <formula>$AD$27=FALSE</formula>
    </cfRule>
  </conditionalFormatting>
  <conditionalFormatting sqref="E30">
    <cfRule type="expression" dxfId="5" priority="7">
      <formula>$AD$30=FALSE</formula>
    </cfRule>
  </conditionalFormatting>
  <conditionalFormatting sqref="E16:AA16">
    <cfRule type="expression" dxfId="4" priority="6">
      <formula>$E$16=""</formula>
    </cfRule>
  </conditionalFormatting>
  <conditionalFormatting sqref="E18:AA18">
    <cfRule type="expression" dxfId="3" priority="4">
      <formula>$E$18=""</formula>
    </cfRule>
  </conditionalFormatting>
  <conditionalFormatting sqref="M19:Q19">
    <cfRule type="expression" dxfId="2" priority="3">
      <formula>$M$19=""</formula>
    </cfRule>
  </conditionalFormatting>
  <conditionalFormatting sqref="N17:Q17">
    <cfRule type="expression" dxfId="1" priority="5">
      <formula>$N$17=""</formula>
    </cfRule>
  </conditionalFormatting>
  <pageMargins left="0.70866141732283472" right="0.70866141732283472" top="0.43307086614173229" bottom="0.74803149606299213" header="0.31496062992125984" footer="0.31496062992125984"/>
  <pageSetup paperSize="9" scale="83" orientation="portrait" blackAndWhite="1" r:id="rId1"/>
  <headerFooter>
    <oddHeader>&amp;L様式第1号【別紙】&amp;R&amp;8令和6年度パパ</oddHeader>
    <oddFooter>&amp;C加算④</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7633" r:id="rId4" name="Check Box 1">
              <controlPr defaultSize="0" autoFill="0" autoLine="0" autoPict="0">
                <anchor moveWithCells="1">
                  <from>
                    <xdr:col>4</xdr:col>
                    <xdr:colOff>19050</xdr:colOff>
                    <xdr:row>21</xdr:row>
                    <xdr:rowOff>28575</xdr:rowOff>
                  </from>
                  <to>
                    <xdr:col>5</xdr:col>
                    <xdr:colOff>19050</xdr:colOff>
                    <xdr:row>21</xdr:row>
                    <xdr:rowOff>190500</xdr:rowOff>
                  </to>
                </anchor>
              </controlPr>
            </control>
          </mc:Choice>
        </mc:AlternateContent>
        <mc:AlternateContent xmlns:mc="http://schemas.openxmlformats.org/markup-compatibility/2006">
          <mc:Choice Requires="x14">
            <control shapeId="197634" r:id="rId5" name="Check Box 2">
              <controlPr defaultSize="0" autoFill="0" autoLine="0" autoPict="0">
                <anchor moveWithCells="1">
                  <from>
                    <xdr:col>4</xdr:col>
                    <xdr:colOff>19050</xdr:colOff>
                    <xdr:row>22</xdr:row>
                    <xdr:rowOff>38100</xdr:rowOff>
                  </from>
                  <to>
                    <xdr:col>5</xdr:col>
                    <xdr:colOff>19050</xdr:colOff>
                    <xdr:row>22</xdr:row>
                    <xdr:rowOff>238125</xdr:rowOff>
                  </to>
                </anchor>
              </controlPr>
            </control>
          </mc:Choice>
        </mc:AlternateContent>
        <mc:AlternateContent xmlns:mc="http://schemas.openxmlformats.org/markup-compatibility/2006">
          <mc:Choice Requires="x14">
            <control shapeId="197635" r:id="rId6" name="Check Box 3">
              <controlPr defaultSize="0" autoFill="0" autoLine="0" autoPict="0">
                <anchor moveWithCells="1">
                  <from>
                    <xdr:col>4</xdr:col>
                    <xdr:colOff>19050</xdr:colOff>
                    <xdr:row>23</xdr:row>
                    <xdr:rowOff>47625</xdr:rowOff>
                  </from>
                  <to>
                    <xdr:col>5</xdr:col>
                    <xdr:colOff>57150</xdr:colOff>
                    <xdr:row>23</xdr:row>
                    <xdr:rowOff>219075</xdr:rowOff>
                  </to>
                </anchor>
              </controlPr>
            </control>
          </mc:Choice>
        </mc:AlternateContent>
        <mc:AlternateContent xmlns:mc="http://schemas.openxmlformats.org/markup-compatibility/2006">
          <mc:Choice Requires="x14">
            <control shapeId="197636" r:id="rId7" name="Check Box 4">
              <controlPr defaultSize="0" autoFill="0" autoLine="0" autoPict="0">
                <anchor moveWithCells="1">
                  <from>
                    <xdr:col>4</xdr:col>
                    <xdr:colOff>47625</xdr:colOff>
                    <xdr:row>26</xdr:row>
                    <xdr:rowOff>133350</xdr:rowOff>
                  </from>
                  <to>
                    <xdr:col>5</xdr:col>
                    <xdr:colOff>38100</xdr:colOff>
                    <xdr:row>26</xdr:row>
                    <xdr:rowOff>276225</xdr:rowOff>
                  </to>
                </anchor>
              </controlPr>
            </control>
          </mc:Choice>
        </mc:AlternateContent>
        <mc:AlternateContent xmlns:mc="http://schemas.openxmlformats.org/markup-compatibility/2006">
          <mc:Choice Requires="x14">
            <control shapeId="197637" r:id="rId8" name="Check Box 5">
              <controlPr defaultSize="0" autoFill="0" autoLine="0" autoPict="0">
                <anchor moveWithCells="1">
                  <from>
                    <xdr:col>4</xdr:col>
                    <xdr:colOff>38100</xdr:colOff>
                    <xdr:row>29</xdr:row>
                    <xdr:rowOff>152400</xdr:rowOff>
                  </from>
                  <to>
                    <xdr:col>5</xdr:col>
                    <xdr:colOff>28575</xdr:colOff>
                    <xdr:row>29</xdr:row>
                    <xdr:rowOff>342900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520FF07-465F-4270-8E00-A08DE7FF3575}">
            <xm:f>申２!$V$31&lt;30</xm:f>
            <x14:dxf>
              <fill>
                <patternFill>
                  <bgColor rgb="FF808080"/>
                </patternFill>
              </fill>
            </x14:dxf>
          </x14:cfRule>
          <xm:sqref>B1:AA7 B8 E8:AA12 E13:K13 M13:U13 W13:AA13 B14:AA16 B17:N17 R17:AA17 B18:AA18 B19:M19 R19:AA19 B20:AA26 B27:E27 G27:AA27 B28:AA31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L100"/>
  <sheetViews>
    <sheetView topLeftCell="E1" workbookViewId="0">
      <selection activeCell="L9" sqref="L9"/>
    </sheetView>
  </sheetViews>
  <sheetFormatPr defaultRowHeight="13.5"/>
  <cols>
    <col min="1" max="1" width="42.75" bestFit="1" customWidth="1"/>
    <col min="3" max="3" width="29.875" bestFit="1" customWidth="1"/>
    <col min="4" max="4" width="84.875" bestFit="1" customWidth="1"/>
    <col min="7" max="7" width="9" style="10"/>
    <col min="11" max="11" width="12.5" style="212" customWidth="1"/>
    <col min="12" max="12" width="9" style="212"/>
  </cols>
  <sheetData>
    <row r="1" spans="1:12">
      <c r="A1" s="4" t="s">
        <v>57</v>
      </c>
      <c r="C1" s="4" t="s">
        <v>65</v>
      </c>
      <c r="D1" s="5"/>
      <c r="F1" s="9" t="s">
        <v>82</v>
      </c>
      <c r="G1" s="11" t="s">
        <v>83</v>
      </c>
      <c r="H1" s="9" t="s">
        <v>84</v>
      </c>
      <c r="J1" t="s">
        <v>90</v>
      </c>
      <c r="K1" s="213" t="s">
        <v>323</v>
      </c>
      <c r="L1" s="212" t="s">
        <v>420</v>
      </c>
    </row>
    <row r="2" spans="1:12" ht="14.25">
      <c r="A2" s="5" t="s">
        <v>222</v>
      </c>
      <c r="C2" s="6"/>
      <c r="D2" s="5" t="s">
        <v>123</v>
      </c>
      <c r="F2" s="12">
        <v>1</v>
      </c>
      <c r="G2" s="12">
        <v>1</v>
      </c>
      <c r="H2" s="12">
        <v>1</v>
      </c>
      <c r="J2" t="s">
        <v>91</v>
      </c>
      <c r="K2" s="212">
        <v>0</v>
      </c>
      <c r="L2" s="212">
        <v>0</v>
      </c>
    </row>
    <row r="3" spans="1:12">
      <c r="A3" s="5" t="s">
        <v>58</v>
      </c>
      <c r="C3" s="6"/>
      <c r="D3" s="5" t="s">
        <v>124</v>
      </c>
      <c r="F3" s="12">
        <v>2</v>
      </c>
      <c r="G3" s="12">
        <v>2</v>
      </c>
      <c r="H3" s="12">
        <v>2</v>
      </c>
      <c r="J3" t="s">
        <v>93</v>
      </c>
      <c r="K3" s="55">
        <v>250000</v>
      </c>
      <c r="L3" s="212">
        <v>200000</v>
      </c>
    </row>
    <row r="4" spans="1:12">
      <c r="A4" s="5" t="s">
        <v>224</v>
      </c>
      <c r="C4" s="6"/>
      <c r="D4" s="5" t="s">
        <v>125</v>
      </c>
      <c r="F4" s="12">
        <v>3</v>
      </c>
      <c r="G4" s="12">
        <v>3</v>
      </c>
      <c r="H4" s="12">
        <v>3</v>
      </c>
      <c r="J4" t="s">
        <v>92</v>
      </c>
      <c r="K4" s="55">
        <v>550000</v>
      </c>
      <c r="L4" s="212">
        <v>400000</v>
      </c>
    </row>
    <row r="5" spans="1:12">
      <c r="A5" s="5" t="s">
        <v>59</v>
      </c>
      <c r="C5" s="6"/>
      <c r="D5" s="5" t="s">
        <v>126</v>
      </c>
      <c r="F5" s="12">
        <v>4</v>
      </c>
      <c r="G5" s="12">
        <v>4</v>
      </c>
      <c r="H5" s="12">
        <v>4</v>
      </c>
      <c r="J5" t="s">
        <v>94</v>
      </c>
      <c r="K5" s="55">
        <v>825000</v>
      </c>
      <c r="L5" s="212">
        <v>600000</v>
      </c>
    </row>
    <row r="6" spans="1:12">
      <c r="A6" s="5" t="s">
        <v>60</v>
      </c>
      <c r="C6" s="6"/>
      <c r="D6" s="5" t="s">
        <v>127</v>
      </c>
      <c r="F6" s="12">
        <v>5</v>
      </c>
      <c r="G6" s="12">
        <v>5</v>
      </c>
      <c r="H6" s="12">
        <v>5</v>
      </c>
      <c r="K6" s="212">
        <v>1100000</v>
      </c>
      <c r="L6" s="212">
        <v>800000</v>
      </c>
    </row>
    <row r="7" spans="1:12">
      <c r="A7" s="5" t="s">
        <v>61</v>
      </c>
      <c r="C7" s="6"/>
      <c r="D7" s="5" t="s">
        <v>128</v>
      </c>
      <c r="F7" s="12">
        <v>6</v>
      </c>
      <c r="G7" s="12">
        <v>6</v>
      </c>
      <c r="H7" s="12">
        <v>6</v>
      </c>
      <c r="K7" s="212">
        <v>1375000</v>
      </c>
    </row>
    <row r="8" spans="1:12">
      <c r="A8" s="5" t="s">
        <v>62</v>
      </c>
      <c r="C8" s="6"/>
      <c r="D8" s="5" t="s">
        <v>129</v>
      </c>
      <c r="F8" s="12">
        <v>7</v>
      </c>
      <c r="G8" s="12">
        <v>7</v>
      </c>
      <c r="H8" s="12">
        <v>7</v>
      </c>
      <c r="K8" s="212">
        <v>1650000</v>
      </c>
    </row>
    <row r="9" spans="1:12">
      <c r="A9" s="5" t="s">
        <v>63</v>
      </c>
      <c r="C9" s="6"/>
      <c r="D9" s="5" t="s">
        <v>130</v>
      </c>
      <c r="F9" s="12"/>
      <c r="G9" s="12">
        <v>8</v>
      </c>
      <c r="H9" s="12">
        <v>8</v>
      </c>
      <c r="K9" s="212">
        <v>1925000</v>
      </c>
    </row>
    <row r="10" spans="1:12">
      <c r="A10" s="5" t="s">
        <v>223</v>
      </c>
      <c r="C10" s="6"/>
      <c r="D10" s="5" t="s">
        <v>131</v>
      </c>
      <c r="F10" s="10"/>
      <c r="G10" s="12">
        <v>9</v>
      </c>
      <c r="H10" s="12">
        <v>9</v>
      </c>
      <c r="K10" s="212">
        <v>2200000</v>
      </c>
    </row>
    <row r="11" spans="1:12">
      <c r="A11" s="5" t="s">
        <v>68</v>
      </c>
      <c r="C11" s="5"/>
      <c r="D11" s="5" t="s">
        <v>132</v>
      </c>
      <c r="F11" s="10"/>
      <c r="G11" s="12">
        <v>10</v>
      </c>
      <c r="H11" s="12">
        <v>10</v>
      </c>
      <c r="K11" s="212">
        <v>2475000</v>
      </c>
    </row>
    <row r="12" spans="1:12">
      <c r="A12" s="5" t="s">
        <v>64</v>
      </c>
      <c r="C12" s="6"/>
      <c r="D12" s="5" t="s">
        <v>133</v>
      </c>
      <c r="F12" s="10"/>
      <c r="G12" s="12">
        <v>11</v>
      </c>
      <c r="H12" s="12">
        <v>11</v>
      </c>
      <c r="K12" s="212">
        <v>2750000</v>
      </c>
    </row>
    <row r="13" spans="1:12">
      <c r="A13" s="5" t="s">
        <v>69</v>
      </c>
      <c r="C13" s="6"/>
      <c r="D13" s="5" t="s">
        <v>134</v>
      </c>
      <c r="F13" s="10"/>
      <c r="G13" s="12">
        <v>12</v>
      </c>
      <c r="H13" s="12">
        <v>12</v>
      </c>
      <c r="K13" s="212">
        <v>3025000</v>
      </c>
    </row>
    <row r="14" spans="1:12">
      <c r="A14" s="5" t="s">
        <v>70</v>
      </c>
      <c r="C14" s="6"/>
      <c r="D14" s="5" t="s">
        <v>135</v>
      </c>
      <c r="H14" s="12">
        <v>13</v>
      </c>
      <c r="K14" s="212">
        <v>3300000</v>
      </c>
    </row>
    <row r="15" spans="1:12">
      <c r="A15" s="5" t="s">
        <v>71</v>
      </c>
      <c r="C15" s="6"/>
      <c r="D15" s="5" t="s">
        <v>136</v>
      </c>
      <c r="H15" s="12">
        <v>14</v>
      </c>
    </row>
    <row r="16" spans="1:12">
      <c r="A16" s="5" t="s">
        <v>72</v>
      </c>
      <c r="C16" s="6"/>
      <c r="D16" s="5" t="s">
        <v>137</v>
      </c>
      <c r="H16" s="12">
        <v>15</v>
      </c>
    </row>
    <row r="17" spans="1:8">
      <c r="A17" s="5" t="s">
        <v>73</v>
      </c>
      <c r="C17" s="6"/>
      <c r="D17" s="5" t="s">
        <v>138</v>
      </c>
      <c r="H17" s="12">
        <v>16</v>
      </c>
    </row>
    <row r="18" spans="1:8">
      <c r="A18" s="5" t="s">
        <v>74</v>
      </c>
      <c r="C18" s="6"/>
      <c r="D18" s="5" t="s">
        <v>139</v>
      </c>
      <c r="H18" s="12">
        <v>17</v>
      </c>
    </row>
    <row r="19" spans="1:8">
      <c r="A19" s="5" t="s">
        <v>75</v>
      </c>
      <c r="C19" s="6"/>
      <c r="D19" s="5" t="s">
        <v>140</v>
      </c>
      <c r="H19" s="12">
        <v>18</v>
      </c>
    </row>
    <row r="20" spans="1:8">
      <c r="A20" s="5" t="s">
        <v>76</v>
      </c>
      <c r="C20" s="6"/>
      <c r="D20" s="5" t="s">
        <v>141</v>
      </c>
      <c r="H20" s="12">
        <v>19</v>
      </c>
    </row>
    <row r="21" spans="1:8">
      <c r="A21" s="5" t="s">
        <v>77</v>
      </c>
      <c r="C21" s="6"/>
      <c r="D21" s="5" t="s">
        <v>142</v>
      </c>
      <c r="H21" s="12">
        <v>20</v>
      </c>
    </row>
    <row r="22" spans="1:8">
      <c r="C22" s="7"/>
      <c r="D22" s="5" t="s">
        <v>143</v>
      </c>
      <c r="H22" s="12">
        <v>21</v>
      </c>
    </row>
    <row r="23" spans="1:8">
      <c r="C23" s="6"/>
      <c r="D23" s="5" t="s">
        <v>144</v>
      </c>
      <c r="H23" s="12">
        <v>22</v>
      </c>
    </row>
    <row r="24" spans="1:8">
      <c r="C24" s="6"/>
      <c r="D24" s="5" t="s">
        <v>145</v>
      </c>
      <c r="H24" s="12">
        <v>23</v>
      </c>
    </row>
    <row r="25" spans="1:8">
      <c r="C25" s="6"/>
      <c r="D25" s="5" t="s">
        <v>146</v>
      </c>
      <c r="H25" s="12">
        <v>24</v>
      </c>
    </row>
    <row r="26" spans="1:8">
      <c r="C26" s="8"/>
      <c r="D26" s="5" t="s">
        <v>147</v>
      </c>
      <c r="H26" s="12">
        <v>25</v>
      </c>
    </row>
    <row r="27" spans="1:8">
      <c r="C27" s="6"/>
      <c r="D27" s="5" t="s">
        <v>148</v>
      </c>
      <c r="H27" s="12">
        <v>26</v>
      </c>
    </row>
    <row r="28" spans="1:8">
      <c r="C28" s="6"/>
      <c r="D28" s="5" t="s">
        <v>149</v>
      </c>
      <c r="H28" s="12">
        <v>27</v>
      </c>
    </row>
    <row r="29" spans="1:8">
      <c r="C29" s="6"/>
      <c r="D29" s="5" t="s">
        <v>150</v>
      </c>
      <c r="H29" s="12">
        <v>28</v>
      </c>
    </row>
    <row r="30" spans="1:8">
      <c r="C30" s="6"/>
      <c r="D30" s="5" t="s">
        <v>151</v>
      </c>
      <c r="H30" s="12">
        <v>29</v>
      </c>
    </row>
    <row r="31" spans="1:8">
      <c r="C31" s="6"/>
      <c r="D31" s="5" t="s">
        <v>152</v>
      </c>
      <c r="H31" s="12">
        <v>30</v>
      </c>
    </row>
    <row r="32" spans="1:8">
      <c r="C32" s="6"/>
      <c r="D32" s="5" t="s">
        <v>153</v>
      </c>
      <c r="H32" s="12">
        <v>31</v>
      </c>
    </row>
    <row r="33" spans="3:4">
      <c r="C33" s="6"/>
      <c r="D33" s="5" t="s">
        <v>154</v>
      </c>
    </row>
    <row r="34" spans="3:4">
      <c r="C34" s="6"/>
      <c r="D34" s="5" t="s">
        <v>155</v>
      </c>
    </row>
    <row r="35" spans="3:4">
      <c r="C35" s="6"/>
      <c r="D35" s="5" t="s">
        <v>156</v>
      </c>
    </row>
    <row r="36" spans="3:4">
      <c r="C36" s="6"/>
      <c r="D36" s="5" t="s">
        <v>157</v>
      </c>
    </row>
    <row r="37" spans="3:4">
      <c r="C37" s="6"/>
      <c r="D37" s="5" t="s">
        <v>158</v>
      </c>
    </row>
    <row r="38" spans="3:4">
      <c r="C38" s="6"/>
      <c r="D38" s="5" t="s">
        <v>159</v>
      </c>
    </row>
    <row r="39" spans="3:4">
      <c r="C39" s="6"/>
      <c r="D39" s="5" t="s">
        <v>160</v>
      </c>
    </row>
    <row r="40" spans="3:4">
      <c r="C40" s="6"/>
      <c r="D40" s="5" t="s">
        <v>161</v>
      </c>
    </row>
    <row r="41" spans="3:4">
      <c r="C41" s="6"/>
      <c r="D41" s="5" t="s">
        <v>162</v>
      </c>
    </row>
    <row r="42" spans="3:4">
      <c r="C42" s="6"/>
      <c r="D42" s="5" t="s">
        <v>163</v>
      </c>
    </row>
    <row r="43" spans="3:4">
      <c r="C43" s="6"/>
      <c r="D43" s="5" t="s">
        <v>164</v>
      </c>
    </row>
    <row r="44" spans="3:4">
      <c r="C44" s="6"/>
      <c r="D44" s="5" t="s">
        <v>165</v>
      </c>
    </row>
    <row r="45" spans="3:4">
      <c r="C45" s="6"/>
      <c r="D45" s="5" t="s">
        <v>166</v>
      </c>
    </row>
    <row r="46" spans="3:4">
      <c r="C46" s="6"/>
      <c r="D46" s="5" t="s">
        <v>167</v>
      </c>
    </row>
    <row r="47" spans="3:4">
      <c r="C47" s="6"/>
      <c r="D47" s="5" t="s">
        <v>168</v>
      </c>
    </row>
    <row r="48" spans="3:4">
      <c r="C48" s="6"/>
      <c r="D48" s="5" t="s">
        <v>169</v>
      </c>
    </row>
    <row r="49" spans="3:4">
      <c r="C49" s="6"/>
      <c r="D49" s="5" t="s">
        <v>170</v>
      </c>
    </row>
    <row r="50" spans="3:4">
      <c r="C50" s="6"/>
      <c r="D50" s="5" t="s">
        <v>171</v>
      </c>
    </row>
    <row r="51" spans="3:4">
      <c r="C51" s="6"/>
      <c r="D51" s="5" t="s">
        <v>172</v>
      </c>
    </row>
    <row r="52" spans="3:4">
      <c r="C52" s="6"/>
      <c r="D52" s="5" t="s">
        <v>173</v>
      </c>
    </row>
    <row r="53" spans="3:4">
      <c r="C53" s="6"/>
      <c r="D53" s="5" t="s">
        <v>174</v>
      </c>
    </row>
    <row r="54" spans="3:4">
      <c r="C54" s="6"/>
      <c r="D54" s="5" t="s">
        <v>175</v>
      </c>
    </row>
    <row r="55" spans="3:4">
      <c r="C55" s="6"/>
      <c r="D55" s="5" t="s">
        <v>176</v>
      </c>
    </row>
    <row r="56" spans="3:4">
      <c r="C56" s="6"/>
      <c r="D56" s="5" t="s">
        <v>177</v>
      </c>
    </row>
    <row r="57" spans="3:4">
      <c r="C57" s="6"/>
      <c r="D57" s="5" t="s">
        <v>178</v>
      </c>
    </row>
    <row r="58" spans="3:4">
      <c r="C58" s="6"/>
      <c r="D58" s="5" t="s">
        <v>179</v>
      </c>
    </row>
    <row r="59" spans="3:4">
      <c r="C59" s="6"/>
      <c r="D59" s="5" t="s">
        <v>180</v>
      </c>
    </row>
    <row r="60" spans="3:4">
      <c r="C60" s="6"/>
      <c r="D60" s="5" t="s">
        <v>181</v>
      </c>
    </row>
    <row r="61" spans="3:4">
      <c r="C61" s="6"/>
      <c r="D61" s="5" t="s">
        <v>182</v>
      </c>
    </row>
    <row r="62" spans="3:4">
      <c r="C62" s="6"/>
      <c r="D62" s="5" t="s">
        <v>183</v>
      </c>
    </row>
    <row r="63" spans="3:4">
      <c r="C63" s="6"/>
      <c r="D63" s="5" t="s">
        <v>184</v>
      </c>
    </row>
    <row r="64" spans="3:4">
      <c r="C64" s="6"/>
      <c r="D64" s="5" t="s">
        <v>185</v>
      </c>
    </row>
    <row r="65" spans="3:4">
      <c r="C65" s="6"/>
      <c r="D65" s="5" t="s">
        <v>186</v>
      </c>
    </row>
    <row r="66" spans="3:4">
      <c r="C66" s="6"/>
      <c r="D66" s="5" t="s">
        <v>187</v>
      </c>
    </row>
    <row r="67" spans="3:4">
      <c r="C67" s="6"/>
      <c r="D67" s="5" t="s">
        <v>188</v>
      </c>
    </row>
    <row r="68" spans="3:4">
      <c r="C68" s="6"/>
      <c r="D68" s="5" t="s">
        <v>189</v>
      </c>
    </row>
    <row r="69" spans="3:4">
      <c r="C69" s="6"/>
      <c r="D69" s="5" t="s">
        <v>190</v>
      </c>
    </row>
    <row r="70" spans="3:4">
      <c r="C70" s="6"/>
      <c r="D70" s="5" t="s">
        <v>191</v>
      </c>
    </row>
    <row r="71" spans="3:4">
      <c r="C71" s="6"/>
      <c r="D71" s="5" t="s">
        <v>192</v>
      </c>
    </row>
    <row r="72" spans="3:4">
      <c r="C72" s="6"/>
      <c r="D72" s="5" t="s">
        <v>193</v>
      </c>
    </row>
    <row r="73" spans="3:4">
      <c r="C73" s="6"/>
      <c r="D73" s="5" t="s">
        <v>194</v>
      </c>
    </row>
    <row r="74" spans="3:4">
      <c r="C74" s="6"/>
      <c r="D74" s="5" t="s">
        <v>195</v>
      </c>
    </row>
    <row r="75" spans="3:4">
      <c r="D75" t="s">
        <v>196</v>
      </c>
    </row>
    <row r="76" spans="3:4">
      <c r="D76" t="s">
        <v>197</v>
      </c>
    </row>
    <row r="77" spans="3:4">
      <c r="D77" t="s">
        <v>198</v>
      </c>
    </row>
    <row r="78" spans="3:4">
      <c r="D78" t="s">
        <v>199</v>
      </c>
    </row>
    <row r="79" spans="3:4">
      <c r="D79" t="s">
        <v>200</v>
      </c>
    </row>
    <row r="80" spans="3:4">
      <c r="D80" t="s">
        <v>201</v>
      </c>
    </row>
    <row r="81" spans="4:4">
      <c r="D81" t="s">
        <v>202</v>
      </c>
    </row>
    <row r="82" spans="4:4">
      <c r="D82" t="s">
        <v>203</v>
      </c>
    </row>
    <row r="83" spans="4:4">
      <c r="D83" t="s">
        <v>204</v>
      </c>
    </row>
    <row r="84" spans="4:4">
      <c r="D84" t="s">
        <v>205</v>
      </c>
    </row>
    <row r="85" spans="4:4">
      <c r="D85" t="s">
        <v>206</v>
      </c>
    </row>
    <row r="86" spans="4:4">
      <c r="D86" t="s">
        <v>207</v>
      </c>
    </row>
    <row r="87" spans="4:4">
      <c r="D87" t="s">
        <v>208</v>
      </c>
    </row>
    <row r="88" spans="4:4">
      <c r="D88" t="s">
        <v>209</v>
      </c>
    </row>
    <row r="89" spans="4:4">
      <c r="D89" t="s">
        <v>210</v>
      </c>
    </row>
    <row r="90" spans="4:4">
      <c r="D90" t="s">
        <v>211</v>
      </c>
    </row>
    <row r="91" spans="4:4">
      <c r="D91" t="s">
        <v>212</v>
      </c>
    </row>
    <row r="92" spans="4:4">
      <c r="D92" t="s">
        <v>213</v>
      </c>
    </row>
    <row r="93" spans="4:4">
      <c r="D93" t="s">
        <v>214</v>
      </c>
    </row>
    <row r="94" spans="4:4">
      <c r="D94" t="s">
        <v>215</v>
      </c>
    </row>
    <row r="95" spans="4:4">
      <c r="D95" t="s">
        <v>216</v>
      </c>
    </row>
    <row r="96" spans="4:4">
      <c r="D96" t="s">
        <v>217</v>
      </c>
    </row>
    <row r="97" spans="4:4">
      <c r="D97" t="s">
        <v>218</v>
      </c>
    </row>
    <row r="98" spans="4:4">
      <c r="D98" t="s">
        <v>219</v>
      </c>
    </row>
    <row r="99" spans="4:4">
      <c r="D99" t="s">
        <v>220</v>
      </c>
    </row>
    <row r="100" spans="4:4">
      <c r="D100" t="s">
        <v>221</v>
      </c>
    </row>
  </sheetData>
  <sheetProtection selectLockedCells="1"/>
  <phoneticPr fontId="7"/>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62335-F04E-4FE7-8CC6-C7F39BB39F73}">
  <sheetPr>
    <tabColor theme="3" tint="0.39997558519241921"/>
    <pageSetUpPr fitToPage="1"/>
  </sheetPr>
  <dimension ref="A1:AE39"/>
  <sheetViews>
    <sheetView showGridLines="0" zoomScaleNormal="100" zoomScaleSheetLayoutView="100" workbookViewId="0">
      <selection activeCell="H19" sqref="H19"/>
    </sheetView>
  </sheetViews>
  <sheetFormatPr defaultColWidth="9" defaultRowHeight="13.5"/>
  <cols>
    <col min="1" max="1" width="1.125" style="276" customWidth="1"/>
    <col min="2" max="6" width="3.625" style="13" customWidth="1"/>
    <col min="7" max="7" width="6.375" style="13" customWidth="1"/>
    <col min="8" max="8" width="3.625" style="13" customWidth="1"/>
    <col min="9" max="9" width="4.625" style="13" customWidth="1"/>
    <col min="10" max="13" width="3.625" style="13" customWidth="1"/>
    <col min="14" max="14" width="4.375" style="13" customWidth="1"/>
    <col min="15" max="22" width="3.625" style="13" customWidth="1"/>
    <col min="23" max="23" width="4.375" style="13" customWidth="1"/>
    <col min="24" max="24" width="12.875" style="13" customWidth="1"/>
    <col min="25" max="25" width="57" style="38" customWidth="1"/>
    <col min="26" max="26" width="11.625" style="16" hidden="1" customWidth="1"/>
    <col min="27" max="27" width="12.5" style="16" hidden="1" customWidth="1"/>
    <col min="28" max="30" width="9" style="13" hidden="1" customWidth="1"/>
    <col min="31" max="32" width="9" style="13" customWidth="1"/>
    <col min="33" max="16384" width="9" style="13"/>
  </cols>
  <sheetData>
    <row r="1" spans="1:31" ht="20.25" customHeight="1">
      <c r="U1" s="277"/>
      <c r="X1" s="41" t="str">
        <f>申１!X1</f>
        <v>令和6年度パパ</v>
      </c>
      <c r="Z1" s="88"/>
      <c r="AA1" s="88"/>
      <c r="AB1" s="375"/>
      <c r="AC1" s="375"/>
      <c r="AD1" s="375"/>
    </row>
    <row r="2" spans="1:31" ht="23.25" customHeight="1">
      <c r="A2" s="14"/>
      <c r="B2" s="486" t="s">
        <v>368</v>
      </c>
      <c r="C2" s="486"/>
      <c r="D2" s="486"/>
      <c r="E2" s="486"/>
      <c r="F2" s="486"/>
      <c r="G2" s="486"/>
      <c r="H2" s="486"/>
      <c r="I2" s="487"/>
      <c r="J2" s="16"/>
      <c r="K2" s="16"/>
      <c r="L2" s="16"/>
      <c r="M2" s="16"/>
      <c r="N2" s="16"/>
      <c r="O2" s="16"/>
      <c r="P2" s="16"/>
      <c r="Q2" s="16"/>
      <c r="R2" s="16"/>
      <c r="S2" s="16"/>
      <c r="T2" s="16"/>
      <c r="U2" s="16"/>
      <c r="V2" s="16"/>
      <c r="W2" s="16"/>
      <c r="X2" s="16"/>
      <c r="Z2" s="88"/>
      <c r="AA2" s="88"/>
      <c r="AB2" s="375"/>
      <c r="AC2" s="375"/>
      <c r="AD2" s="375"/>
    </row>
    <row r="3" spans="1:31" ht="35.25" customHeight="1">
      <c r="A3" s="13"/>
      <c r="B3" s="457" t="s">
        <v>369</v>
      </c>
      <c r="C3" s="458"/>
      <c r="D3" s="458"/>
      <c r="E3" s="458"/>
      <c r="F3" s="458"/>
      <c r="G3" s="458"/>
      <c r="H3" s="458"/>
      <c r="I3" s="459"/>
      <c r="J3" s="497" t="s">
        <v>370</v>
      </c>
      <c r="K3" s="498"/>
      <c r="L3" s="498"/>
      <c r="M3" s="498"/>
      <c r="N3" s="498"/>
      <c r="O3" s="498"/>
      <c r="P3" s="498"/>
      <c r="Q3" s="498"/>
      <c r="R3" s="498"/>
      <c r="S3" s="498"/>
      <c r="T3" s="498"/>
      <c r="U3" s="498"/>
      <c r="V3" s="498"/>
      <c r="W3" s="498"/>
      <c r="X3" s="499"/>
      <c r="Z3" s="88"/>
      <c r="AA3" s="88"/>
      <c r="AB3" s="375"/>
      <c r="AC3" s="375"/>
      <c r="AD3" s="375"/>
    </row>
    <row r="4" spans="1:31" ht="20.25" customHeight="1">
      <c r="A4" s="13"/>
      <c r="B4" s="460"/>
      <c r="C4" s="461"/>
      <c r="D4" s="461"/>
      <c r="E4" s="461"/>
      <c r="F4" s="461"/>
      <c r="G4" s="461"/>
      <c r="H4" s="461"/>
      <c r="I4" s="462"/>
      <c r="J4" s="278"/>
      <c r="K4" s="18" t="s">
        <v>371</v>
      </c>
      <c r="L4" s="18"/>
      <c r="M4" s="52"/>
      <c r="N4" s="52"/>
      <c r="O4" s="52"/>
      <c r="P4" s="52"/>
      <c r="Q4" s="52"/>
      <c r="R4" s="52"/>
      <c r="S4" s="52"/>
      <c r="T4" s="52"/>
      <c r="U4" s="52"/>
      <c r="V4" s="52"/>
      <c r="W4" s="52"/>
      <c r="X4" s="128"/>
      <c r="Z4" s="88" t="b">
        <v>0</v>
      </c>
      <c r="AA4" s="88"/>
      <c r="AB4" s="375"/>
      <c r="AC4" s="375"/>
      <c r="AD4" s="375"/>
    </row>
    <row r="5" spans="1:31" ht="20.25" customHeight="1">
      <c r="A5" s="13"/>
      <c r="B5" s="460"/>
      <c r="C5" s="461"/>
      <c r="D5" s="461"/>
      <c r="E5" s="461"/>
      <c r="F5" s="461"/>
      <c r="G5" s="461"/>
      <c r="H5" s="461"/>
      <c r="I5" s="462"/>
      <c r="J5" s="278"/>
      <c r="K5" s="18" t="s">
        <v>372</v>
      </c>
      <c r="L5" s="221"/>
      <c r="M5" s="221"/>
      <c r="N5" s="221"/>
      <c r="O5" s="221"/>
      <c r="P5" s="221"/>
      <c r="Q5" s="221"/>
      <c r="R5" s="221"/>
      <c r="S5" s="221"/>
      <c r="T5" s="221"/>
      <c r="U5" s="221"/>
      <c r="V5" s="221"/>
      <c r="W5" s="221"/>
      <c r="X5" s="222"/>
      <c r="Z5" s="54" t="b">
        <v>0</v>
      </c>
      <c r="AA5" s="54"/>
      <c r="AB5" s="376"/>
      <c r="AC5" s="376"/>
      <c r="AD5" s="376"/>
      <c r="AE5" s="15"/>
    </row>
    <row r="6" spans="1:31" s="15" customFormat="1" ht="20.25" customHeight="1">
      <c r="A6" s="13"/>
      <c r="B6" s="460"/>
      <c r="C6" s="461"/>
      <c r="D6" s="461"/>
      <c r="E6" s="461"/>
      <c r="F6" s="461"/>
      <c r="G6" s="461"/>
      <c r="H6" s="461"/>
      <c r="I6" s="462"/>
      <c r="J6" s="278"/>
      <c r="K6" s="18" t="s">
        <v>373</v>
      </c>
      <c r="L6" s="18"/>
      <c r="M6" s="52"/>
      <c r="N6" s="52"/>
      <c r="O6" s="52"/>
      <c r="P6" s="52"/>
      <c r="Q6" s="52"/>
      <c r="R6" s="52"/>
      <c r="S6" s="52"/>
      <c r="T6" s="52"/>
      <c r="U6" s="52"/>
      <c r="V6" s="52"/>
      <c r="W6" s="52"/>
      <c r="X6" s="128"/>
      <c r="Y6" s="38"/>
      <c r="Z6" s="159" t="b">
        <v>0</v>
      </c>
      <c r="AA6" s="159"/>
      <c r="AB6" s="377"/>
      <c r="AC6" s="377"/>
      <c r="AD6" s="377"/>
      <c r="AE6" s="39"/>
    </row>
    <row r="7" spans="1:31" s="15" customFormat="1" ht="20.25" customHeight="1">
      <c r="A7" s="13"/>
      <c r="B7" s="460"/>
      <c r="C7" s="461"/>
      <c r="D7" s="461"/>
      <c r="E7" s="461"/>
      <c r="F7" s="461"/>
      <c r="G7" s="461"/>
      <c r="H7" s="461"/>
      <c r="I7" s="462"/>
      <c r="J7" s="278"/>
      <c r="K7" s="500" t="s">
        <v>419</v>
      </c>
      <c r="L7" s="500"/>
      <c r="M7" s="500"/>
      <c r="N7" s="500"/>
      <c r="O7" s="500"/>
      <c r="P7" s="500"/>
      <c r="Q7" s="500"/>
      <c r="R7" s="500"/>
      <c r="S7" s="500"/>
      <c r="T7" s="500"/>
      <c r="U7" s="500"/>
      <c r="V7" s="500"/>
      <c r="W7" s="500"/>
      <c r="X7" s="501"/>
      <c r="Y7" s="38"/>
      <c r="Z7" s="159" t="b">
        <v>0</v>
      </c>
      <c r="AA7" s="159"/>
      <c r="AB7" s="377"/>
      <c r="AC7" s="377"/>
      <c r="AD7" s="377"/>
      <c r="AE7" s="39"/>
    </row>
    <row r="8" spans="1:31" s="15" customFormat="1" ht="20.25" customHeight="1">
      <c r="A8" s="13"/>
      <c r="B8" s="463"/>
      <c r="C8" s="464"/>
      <c r="D8" s="464"/>
      <c r="E8" s="464"/>
      <c r="F8" s="464"/>
      <c r="G8" s="464"/>
      <c r="H8" s="464"/>
      <c r="I8" s="465"/>
      <c r="J8" s="209"/>
      <c r="K8" s="502"/>
      <c r="L8" s="502"/>
      <c r="M8" s="502"/>
      <c r="N8" s="502"/>
      <c r="O8" s="502"/>
      <c r="P8" s="502"/>
      <c r="Q8" s="502"/>
      <c r="R8" s="502"/>
      <c r="S8" s="502"/>
      <c r="T8" s="502"/>
      <c r="U8" s="502"/>
      <c r="V8" s="502"/>
      <c r="W8" s="502"/>
      <c r="X8" s="503"/>
      <c r="Y8" s="38"/>
      <c r="Z8" s="159"/>
      <c r="AA8" s="159"/>
      <c r="AB8" s="377"/>
      <c r="AC8" s="377"/>
      <c r="AD8" s="377"/>
      <c r="AE8" s="39"/>
    </row>
    <row r="9" spans="1:31" s="15" customFormat="1" ht="18" customHeight="1">
      <c r="A9" s="13"/>
      <c r="B9" s="16"/>
      <c r="C9" s="16"/>
      <c r="D9" s="16"/>
      <c r="E9" s="16"/>
      <c r="F9" s="16"/>
      <c r="G9" s="16"/>
      <c r="H9" s="16"/>
      <c r="I9" s="90"/>
      <c r="J9" s="90"/>
      <c r="K9" s="52"/>
      <c r="L9" s="52"/>
      <c r="M9" s="52"/>
      <c r="N9" s="52"/>
      <c r="O9" s="52"/>
      <c r="P9" s="52"/>
      <c r="Q9" s="52"/>
      <c r="R9" s="52"/>
      <c r="S9" s="52"/>
      <c r="T9" s="52"/>
      <c r="U9" s="52"/>
      <c r="V9" s="52"/>
      <c r="W9" s="52"/>
      <c r="X9" s="52"/>
      <c r="Y9" s="38"/>
      <c r="Z9" s="159"/>
      <c r="AA9" s="159"/>
      <c r="AB9" s="377"/>
      <c r="AC9" s="377"/>
      <c r="AD9" s="377"/>
      <c r="AE9" s="39"/>
    </row>
    <row r="10" spans="1:31" s="15" customFormat="1" ht="15" customHeight="1">
      <c r="A10" s="14"/>
      <c r="B10" s="486" t="s">
        <v>437</v>
      </c>
      <c r="C10" s="486"/>
      <c r="D10" s="486"/>
      <c r="E10" s="486"/>
      <c r="F10" s="486"/>
      <c r="G10" s="486"/>
      <c r="H10" s="486"/>
      <c r="I10" s="486"/>
      <c r="J10" s="486"/>
      <c r="K10" s="486"/>
      <c r="L10" s="487"/>
      <c r="M10" s="487"/>
      <c r="N10" s="16"/>
      <c r="O10" s="16"/>
      <c r="P10" s="16"/>
      <c r="Q10" s="16"/>
      <c r="R10" s="16"/>
      <c r="S10" s="16"/>
      <c r="T10" s="16"/>
      <c r="U10" s="16"/>
      <c r="V10" s="16"/>
      <c r="W10" s="16"/>
      <c r="X10" s="16"/>
      <c r="Y10" s="38"/>
      <c r="Z10" s="54"/>
      <c r="AA10" s="54"/>
      <c r="AB10" s="376"/>
      <c r="AC10" s="376"/>
      <c r="AD10" s="376"/>
    </row>
    <row r="11" spans="1:31" s="15" customFormat="1" ht="15.75" customHeight="1">
      <c r="A11" s="14"/>
      <c r="B11" s="473" t="s">
        <v>98</v>
      </c>
      <c r="C11" s="523"/>
      <c r="D11" s="523"/>
      <c r="E11" s="523"/>
      <c r="F11" s="523"/>
      <c r="G11" s="525" t="s">
        <v>67</v>
      </c>
      <c r="H11" s="526"/>
      <c r="I11" s="527"/>
      <c r="J11" s="504"/>
      <c r="K11" s="505"/>
      <c r="L11" s="505"/>
      <c r="M11" s="505"/>
      <c r="N11" s="505"/>
      <c r="O11" s="505"/>
      <c r="P11" s="505"/>
      <c r="Q11" s="505"/>
      <c r="R11" s="505"/>
      <c r="S11" s="505"/>
      <c r="T11" s="505"/>
      <c r="U11" s="505"/>
      <c r="V11" s="528"/>
      <c r="W11" s="529" t="s">
        <v>374</v>
      </c>
      <c r="X11" s="530"/>
      <c r="Y11" s="38" t="s">
        <v>375</v>
      </c>
      <c r="Z11" s="54"/>
      <c r="AA11" s="54"/>
      <c r="AB11" s="376"/>
      <c r="AC11" s="376"/>
      <c r="AD11" s="376"/>
    </row>
    <row r="12" spans="1:31" s="15" customFormat="1" ht="30" customHeight="1">
      <c r="A12" s="14"/>
      <c r="B12" s="520"/>
      <c r="C12" s="432"/>
      <c r="D12" s="432"/>
      <c r="E12" s="432"/>
      <c r="F12" s="432"/>
      <c r="G12" s="509" t="s">
        <v>391</v>
      </c>
      <c r="H12" s="510"/>
      <c r="I12" s="511"/>
      <c r="J12" s="533"/>
      <c r="K12" s="522"/>
      <c r="L12" s="522"/>
      <c r="M12" s="522"/>
      <c r="N12" s="522"/>
      <c r="O12" s="522"/>
      <c r="P12" s="522"/>
      <c r="Q12" s="522"/>
      <c r="R12" s="522"/>
      <c r="S12" s="522"/>
      <c r="T12" s="522"/>
      <c r="U12" s="522"/>
      <c r="V12" s="522"/>
      <c r="W12" s="531"/>
      <c r="X12" s="532"/>
      <c r="Y12" s="38"/>
      <c r="Z12" s="54"/>
      <c r="AA12" s="54"/>
      <c r="AB12" s="376"/>
      <c r="AC12" s="376"/>
      <c r="AD12" s="376"/>
    </row>
    <row r="13" spans="1:31" s="15" customFormat="1" ht="15.75" customHeight="1">
      <c r="A13" s="14"/>
      <c r="B13" s="520"/>
      <c r="C13" s="432"/>
      <c r="D13" s="432"/>
      <c r="E13" s="432"/>
      <c r="F13" s="432"/>
      <c r="G13" s="525" t="s">
        <v>67</v>
      </c>
      <c r="H13" s="526"/>
      <c r="I13" s="527"/>
      <c r="J13" s="504"/>
      <c r="K13" s="505"/>
      <c r="L13" s="505"/>
      <c r="M13" s="505"/>
      <c r="N13" s="505"/>
      <c r="O13" s="505"/>
      <c r="P13" s="505"/>
      <c r="Q13" s="505"/>
      <c r="R13" s="505"/>
      <c r="S13" s="505"/>
      <c r="T13" s="505"/>
      <c r="U13" s="505"/>
      <c r="V13" s="505"/>
      <c r="W13" s="531"/>
      <c r="X13" s="532"/>
      <c r="Y13" s="38"/>
      <c r="Z13" s="54"/>
      <c r="AA13" s="54"/>
      <c r="AB13" s="376"/>
      <c r="AC13" s="376"/>
      <c r="AD13" s="376"/>
    </row>
    <row r="14" spans="1:31" s="15" customFormat="1" ht="30" customHeight="1">
      <c r="A14" s="14"/>
      <c r="B14" s="520"/>
      <c r="C14" s="432"/>
      <c r="D14" s="432"/>
      <c r="E14" s="432"/>
      <c r="F14" s="432"/>
      <c r="G14" s="506" t="s">
        <v>376</v>
      </c>
      <c r="H14" s="507"/>
      <c r="I14" s="508"/>
      <c r="J14" s="512"/>
      <c r="K14" s="513"/>
      <c r="L14" s="513"/>
      <c r="M14" s="513"/>
      <c r="N14" s="513"/>
      <c r="O14" s="513"/>
      <c r="P14" s="513"/>
      <c r="Q14" s="513"/>
      <c r="R14" s="513"/>
      <c r="S14" s="513"/>
      <c r="T14" s="513"/>
      <c r="U14" s="513"/>
      <c r="V14" s="513"/>
      <c r="W14" s="520"/>
      <c r="X14" s="521"/>
      <c r="Y14" s="38"/>
      <c r="Z14" s="54" t="b">
        <v>0</v>
      </c>
      <c r="AA14" s="54"/>
      <c r="AB14" s="376"/>
      <c r="AC14" s="376"/>
      <c r="AD14" s="376"/>
    </row>
    <row r="15" spans="1:31" s="15" customFormat="1" ht="15.75" customHeight="1">
      <c r="A15" s="14"/>
      <c r="B15" s="475"/>
      <c r="C15" s="524"/>
      <c r="D15" s="524"/>
      <c r="E15" s="524"/>
      <c r="F15" s="524"/>
      <c r="G15" s="509"/>
      <c r="H15" s="510"/>
      <c r="I15" s="511"/>
      <c r="J15" s="352"/>
      <c r="K15" s="486" t="s">
        <v>38</v>
      </c>
      <c r="L15" s="486"/>
      <c r="M15" s="353"/>
      <c r="N15" s="486" t="s">
        <v>39</v>
      </c>
      <c r="O15" s="486"/>
      <c r="P15" s="522"/>
      <c r="Q15" s="522"/>
      <c r="R15" s="522"/>
      <c r="S15" s="522"/>
      <c r="T15" s="522"/>
      <c r="U15" s="522"/>
      <c r="V15" s="210" t="s">
        <v>377</v>
      </c>
      <c r="W15" s="475"/>
      <c r="X15" s="476"/>
      <c r="Y15" s="38"/>
      <c r="Z15" s="54" t="b">
        <v>0</v>
      </c>
      <c r="AA15" s="54" t="b">
        <v>0</v>
      </c>
      <c r="AB15" s="376"/>
      <c r="AC15" s="376"/>
      <c r="AD15" s="376"/>
    </row>
    <row r="16" spans="1:31" s="15" customFormat="1" ht="57" customHeight="1">
      <c r="A16" s="14"/>
      <c r="B16" s="514" t="s">
        <v>428</v>
      </c>
      <c r="C16" s="515"/>
      <c r="D16" s="515"/>
      <c r="E16" s="515"/>
      <c r="F16" s="515"/>
      <c r="G16" s="515"/>
      <c r="H16" s="515"/>
      <c r="I16" s="516"/>
      <c r="J16" s="517"/>
      <c r="K16" s="518"/>
      <c r="L16" s="518"/>
      <c r="M16" s="518"/>
      <c r="N16" s="518"/>
      <c r="O16" s="518"/>
      <c r="P16" s="518"/>
      <c r="Q16" s="518"/>
      <c r="R16" s="518"/>
      <c r="S16" s="518"/>
      <c r="T16" s="518"/>
      <c r="U16" s="518"/>
      <c r="V16" s="518"/>
      <c r="W16" s="518"/>
      <c r="X16" s="519"/>
      <c r="Y16" s="38"/>
      <c r="Z16" s="54"/>
      <c r="AA16" s="54"/>
      <c r="AB16" s="376"/>
      <c r="AC16" s="376"/>
      <c r="AD16" s="376"/>
    </row>
    <row r="17" spans="1:30" s="15" customFormat="1" ht="19.5" customHeight="1">
      <c r="A17" s="14"/>
      <c r="B17" s="449" t="s">
        <v>122</v>
      </c>
      <c r="C17" s="449"/>
      <c r="D17" s="449"/>
      <c r="E17" s="449"/>
      <c r="F17" s="449"/>
      <c r="G17" s="449"/>
      <c r="H17" s="535" t="s">
        <v>67</v>
      </c>
      <c r="I17" s="536"/>
      <c r="J17" s="537"/>
      <c r="K17" s="537"/>
      <c r="L17" s="537"/>
      <c r="M17" s="537"/>
      <c r="N17" s="537"/>
      <c r="O17" s="537"/>
      <c r="P17" s="538" t="s">
        <v>19</v>
      </c>
      <c r="Q17" s="539"/>
      <c r="R17" s="497" t="s">
        <v>78</v>
      </c>
      <c r="S17" s="498"/>
      <c r="T17" s="498"/>
      <c r="U17" s="40"/>
      <c r="V17" s="498"/>
      <c r="W17" s="498"/>
      <c r="X17" s="499"/>
      <c r="Y17" s="38"/>
      <c r="Z17" s="54">
        <v>2</v>
      </c>
      <c r="AA17" s="54" t="s">
        <v>378</v>
      </c>
      <c r="AB17" s="376"/>
      <c r="AC17" s="376"/>
      <c r="AD17" s="376"/>
    </row>
    <row r="18" spans="1:30" s="15" customFormat="1" ht="30" customHeight="1" thickBot="1">
      <c r="A18" s="14"/>
      <c r="B18" s="534"/>
      <c r="C18" s="534"/>
      <c r="D18" s="534"/>
      <c r="E18" s="534"/>
      <c r="F18" s="534"/>
      <c r="G18" s="534"/>
      <c r="H18" s="556" t="s">
        <v>390</v>
      </c>
      <c r="I18" s="556"/>
      <c r="J18" s="557"/>
      <c r="K18" s="557"/>
      <c r="L18" s="557"/>
      <c r="M18" s="557"/>
      <c r="N18" s="557"/>
      <c r="O18" s="557"/>
      <c r="P18" s="540"/>
      <c r="Q18" s="541"/>
      <c r="R18" s="279"/>
      <c r="S18" s="61" t="s">
        <v>3</v>
      </c>
      <c r="T18" s="122"/>
      <c r="U18" s="61" t="s">
        <v>20</v>
      </c>
      <c r="V18" s="558"/>
      <c r="W18" s="558"/>
      <c r="X18" s="215" t="s">
        <v>5</v>
      </c>
      <c r="Y18" s="38"/>
      <c r="Z18" s="56" t="e">
        <f>DATEVALUE(CONCATENATE(R17,R18,S18,T18,U18,V18,X18))</f>
        <v>#VALUE!</v>
      </c>
      <c r="AA18" s="56" t="e">
        <f>EDATE(Z18,24)-1</f>
        <v>#VALUE!</v>
      </c>
      <c r="AB18" s="376"/>
      <c r="AC18" s="376"/>
      <c r="AD18" s="376"/>
    </row>
    <row r="19" spans="1:30" s="15" customFormat="1" ht="23.25" customHeight="1">
      <c r="A19" s="14"/>
      <c r="B19" s="542" t="s">
        <v>379</v>
      </c>
      <c r="C19" s="543"/>
      <c r="D19" s="543"/>
      <c r="E19" s="543"/>
      <c r="F19" s="544"/>
      <c r="G19" s="280" t="s">
        <v>2</v>
      </c>
      <c r="H19" s="281"/>
      <c r="I19" s="282" t="s">
        <v>3</v>
      </c>
      <c r="J19" s="281"/>
      <c r="K19" s="282" t="s">
        <v>4</v>
      </c>
      <c r="L19" s="281"/>
      <c r="M19" s="282" t="s">
        <v>5</v>
      </c>
      <c r="N19" s="282" t="s">
        <v>22</v>
      </c>
      <c r="O19" s="282"/>
      <c r="P19" s="282"/>
      <c r="Q19" s="282"/>
      <c r="R19" s="547" t="s">
        <v>380</v>
      </c>
      <c r="S19" s="548"/>
      <c r="T19" s="549"/>
      <c r="U19" s="550" t="s">
        <v>381</v>
      </c>
      <c r="V19" s="551"/>
      <c r="W19" s="551"/>
      <c r="X19" s="552"/>
      <c r="Y19" s="283" t="str">
        <f>IFERROR(IF(Z19=1,"",IF(Z19-Z18&lt;0,"　※育業の開始日が違います（お子様の出生日以降になります）","")),"")</f>
        <v/>
      </c>
      <c r="Z19" s="56">
        <f t="shared" ref="Z19:Z30" si="0">IFERROR(DATEVALUE(CONCATENATE(G19,H19,I19,J19,K19,L19,M19)),1)</f>
        <v>1</v>
      </c>
      <c r="AA19" s="56"/>
      <c r="AB19" s="376"/>
      <c r="AC19" s="376"/>
      <c r="AD19" s="376"/>
    </row>
    <row r="20" spans="1:30" ht="23.25" customHeight="1">
      <c r="A20" s="14"/>
      <c r="B20" s="545"/>
      <c r="C20" s="486"/>
      <c r="D20" s="486"/>
      <c r="E20" s="486"/>
      <c r="F20" s="546"/>
      <c r="G20" s="217" t="s">
        <v>2</v>
      </c>
      <c r="H20" s="176"/>
      <c r="I20" s="210" t="s">
        <v>3</v>
      </c>
      <c r="J20" s="176"/>
      <c r="K20" s="210" t="s">
        <v>4</v>
      </c>
      <c r="L20" s="176"/>
      <c r="M20" s="210" t="s">
        <v>5</v>
      </c>
      <c r="N20" s="210" t="s">
        <v>23</v>
      </c>
      <c r="O20" s="553" t="str">
        <f>IFERROR(IF(Z20=1,"",IF(Z20&gt;$AA$18,$AA$18-Z19+1,Z20-Z19+1)),"")</f>
        <v/>
      </c>
      <c r="P20" s="553"/>
      <c r="Q20" s="210" t="s">
        <v>5</v>
      </c>
      <c r="R20" s="284"/>
      <c r="S20" s="285"/>
      <c r="T20" s="286" t="s">
        <v>5</v>
      </c>
      <c r="U20" s="57"/>
      <c r="V20" s="554" t="str">
        <f>IFERROR(IF(O20-S20&lt;0,0,O20-S20),"")</f>
        <v/>
      </c>
      <c r="W20" s="554"/>
      <c r="X20" s="287" t="s">
        <v>5</v>
      </c>
      <c r="Y20" s="288" t="str">
        <f>IFERROR(IF(Z20&gt;$AA$18,"※子が2歳以上の育業日数は奨励対象外です",""),"")</f>
        <v/>
      </c>
      <c r="Z20" s="56">
        <f t="shared" si="0"/>
        <v>1</v>
      </c>
      <c r="AA20" s="88"/>
      <c r="AB20" s="375"/>
      <c r="AC20" s="375"/>
      <c r="AD20" s="378"/>
    </row>
    <row r="21" spans="1:30" ht="22.5" customHeight="1">
      <c r="A21" s="14"/>
      <c r="B21" s="559" t="s">
        <v>382</v>
      </c>
      <c r="C21" s="560"/>
      <c r="D21" s="560"/>
      <c r="E21" s="560"/>
      <c r="F21" s="561"/>
      <c r="G21" s="219" t="s">
        <v>2</v>
      </c>
      <c r="H21" s="122"/>
      <c r="I21" s="52" t="s">
        <v>3</v>
      </c>
      <c r="J21" s="122"/>
      <c r="K21" s="52" t="s">
        <v>4</v>
      </c>
      <c r="L21" s="122"/>
      <c r="M21" s="52" t="s">
        <v>5</v>
      </c>
      <c r="N21" s="46" t="s">
        <v>22</v>
      </c>
      <c r="O21" s="46"/>
      <c r="P21" s="46"/>
      <c r="Q21" s="46"/>
      <c r="R21" s="562" t="s">
        <v>380</v>
      </c>
      <c r="S21" s="563"/>
      <c r="T21" s="564"/>
      <c r="U21" s="565" t="s">
        <v>381</v>
      </c>
      <c r="V21" s="566"/>
      <c r="W21" s="566"/>
      <c r="X21" s="567"/>
      <c r="Y21" s="289" t="str">
        <f>IF(Z21=1,"",IF(Z21&lt;=Z20,"※1回目の取得より前の日付の申請はできません。",""))</f>
        <v/>
      </c>
      <c r="Z21" s="56">
        <f t="shared" si="0"/>
        <v>1</v>
      </c>
      <c r="AA21" s="56"/>
      <c r="AB21" s="376"/>
      <c r="AC21" s="375"/>
      <c r="AD21" s="375"/>
    </row>
    <row r="22" spans="1:30" ht="23.25" customHeight="1">
      <c r="A22" s="14"/>
      <c r="B22" s="545"/>
      <c r="C22" s="486"/>
      <c r="D22" s="486"/>
      <c r="E22" s="486"/>
      <c r="F22" s="546"/>
      <c r="G22" s="217" t="s">
        <v>2</v>
      </c>
      <c r="H22" s="176"/>
      <c r="I22" s="210" t="s">
        <v>3</v>
      </c>
      <c r="J22" s="176"/>
      <c r="K22" s="210" t="s">
        <v>4</v>
      </c>
      <c r="L22" s="176"/>
      <c r="M22" s="210" t="s">
        <v>5</v>
      </c>
      <c r="N22" s="210" t="s">
        <v>23</v>
      </c>
      <c r="O22" s="553" t="str">
        <f>IFERROR(IF(Z22=1,"",IF(Z22&gt;$AA$18,$AA$18-Z21+1,Z22-Z21+1)),"")</f>
        <v/>
      </c>
      <c r="P22" s="553"/>
      <c r="Q22" s="210" t="s">
        <v>5</v>
      </c>
      <c r="R22" s="284"/>
      <c r="S22" s="285"/>
      <c r="T22" s="286" t="s">
        <v>5</v>
      </c>
      <c r="U22" s="57"/>
      <c r="V22" s="554" t="str">
        <f>IFERROR(IF(O22-S22&lt;0,0,O22-S22),"")</f>
        <v/>
      </c>
      <c r="W22" s="554"/>
      <c r="X22" s="287" t="s">
        <v>5</v>
      </c>
      <c r="Y22" s="288" t="str">
        <f>IFERROR(IF(Z22&gt;$AA$18,"※子が2歳以上の育業日数は奨励対象外です",""),"")</f>
        <v/>
      </c>
      <c r="Z22" s="56">
        <f t="shared" si="0"/>
        <v>1</v>
      </c>
      <c r="AA22" s="56"/>
      <c r="AB22" s="376"/>
      <c r="AC22" s="375"/>
      <c r="AD22" s="375"/>
    </row>
    <row r="23" spans="1:30" ht="23.25" customHeight="1">
      <c r="A23" s="14"/>
      <c r="B23" s="559" t="s">
        <v>383</v>
      </c>
      <c r="C23" s="560"/>
      <c r="D23" s="560"/>
      <c r="E23" s="560"/>
      <c r="F23" s="561"/>
      <c r="G23" s="220" t="s">
        <v>2</v>
      </c>
      <c r="H23" s="122"/>
      <c r="I23" s="52" t="s">
        <v>3</v>
      </c>
      <c r="J23" s="122"/>
      <c r="K23" s="52" t="s">
        <v>4</v>
      </c>
      <c r="L23" s="122"/>
      <c r="M23" s="52" t="s">
        <v>5</v>
      </c>
      <c r="N23" s="46" t="s">
        <v>22</v>
      </c>
      <c r="O23" s="46"/>
      <c r="P23" s="46"/>
      <c r="Q23" s="46"/>
      <c r="R23" s="562" t="s">
        <v>380</v>
      </c>
      <c r="S23" s="563"/>
      <c r="T23" s="564"/>
      <c r="U23" s="565" t="s">
        <v>381</v>
      </c>
      <c r="V23" s="566"/>
      <c r="W23" s="566"/>
      <c r="X23" s="567"/>
      <c r="Y23" s="289" t="str">
        <f>IF(Z23=1,"",IF(Z23&lt;=Z22,"※2回目の取得より前の日付の申請はできません。",""))</f>
        <v/>
      </c>
      <c r="Z23" s="56">
        <f t="shared" si="0"/>
        <v>1</v>
      </c>
      <c r="AA23" s="88"/>
      <c r="AB23" s="375"/>
      <c r="AC23" s="375"/>
      <c r="AD23" s="375"/>
    </row>
    <row r="24" spans="1:30" ht="24.75" customHeight="1">
      <c r="A24" s="14"/>
      <c r="B24" s="545"/>
      <c r="C24" s="486"/>
      <c r="D24" s="486"/>
      <c r="E24" s="486"/>
      <c r="F24" s="546"/>
      <c r="G24" s="217" t="s">
        <v>2</v>
      </c>
      <c r="H24" s="176"/>
      <c r="I24" s="210" t="s">
        <v>3</v>
      </c>
      <c r="J24" s="176"/>
      <c r="K24" s="210" t="s">
        <v>4</v>
      </c>
      <c r="L24" s="176"/>
      <c r="M24" s="210" t="s">
        <v>5</v>
      </c>
      <c r="N24" s="210" t="s">
        <v>23</v>
      </c>
      <c r="O24" s="553" t="str">
        <f>IFERROR(IF(Z24=1,"",IF(Z24&gt;$AA$18,$AA$18-Z23+1,Z24-Z23+1)),"")</f>
        <v/>
      </c>
      <c r="P24" s="553"/>
      <c r="Q24" s="210" t="s">
        <v>5</v>
      </c>
      <c r="R24" s="284"/>
      <c r="S24" s="285"/>
      <c r="T24" s="286" t="s">
        <v>5</v>
      </c>
      <c r="U24" s="57"/>
      <c r="V24" s="554" t="str">
        <f>IFERROR(IF(O24-S24&lt;0,0,O24-S24),"")</f>
        <v/>
      </c>
      <c r="W24" s="554"/>
      <c r="X24" s="287" t="s">
        <v>5</v>
      </c>
      <c r="Y24" s="288" t="str">
        <f>IFERROR(IF(Z24&gt;$AA$18,"※子が2歳以上の育業日数は奨励対象外です",""),"")</f>
        <v/>
      </c>
      <c r="Z24" s="56">
        <f t="shared" si="0"/>
        <v>1</v>
      </c>
      <c r="AA24" s="88"/>
      <c r="AB24" s="375"/>
      <c r="AC24" s="375"/>
      <c r="AD24" s="375"/>
    </row>
    <row r="25" spans="1:30" ht="24.75" customHeight="1">
      <c r="A25" s="14"/>
      <c r="B25" s="559" t="s">
        <v>384</v>
      </c>
      <c r="C25" s="560"/>
      <c r="D25" s="560"/>
      <c r="E25" s="560"/>
      <c r="F25" s="561"/>
      <c r="G25" s="219" t="s">
        <v>2</v>
      </c>
      <c r="H25" s="48"/>
      <c r="I25" s="46" t="s">
        <v>3</v>
      </c>
      <c r="J25" s="48"/>
      <c r="K25" s="46" t="s">
        <v>4</v>
      </c>
      <c r="L25" s="48"/>
      <c r="M25" s="46" t="s">
        <v>5</v>
      </c>
      <c r="N25" s="46" t="s">
        <v>22</v>
      </c>
      <c r="O25" s="46"/>
      <c r="P25" s="46"/>
      <c r="Q25" s="46"/>
      <c r="R25" s="562" t="s">
        <v>380</v>
      </c>
      <c r="S25" s="563"/>
      <c r="T25" s="564"/>
      <c r="U25" s="565" t="s">
        <v>381</v>
      </c>
      <c r="V25" s="566"/>
      <c r="W25" s="566"/>
      <c r="X25" s="567"/>
      <c r="Y25" s="289" t="str">
        <f>IF(Z25=1,"",IF(Z25&lt;=Z24,"※3回目の取得より前の日付の申請はできません。",""))</f>
        <v/>
      </c>
      <c r="Z25" s="56">
        <f t="shared" si="0"/>
        <v>1</v>
      </c>
      <c r="AA25" s="88"/>
      <c r="AB25" s="375"/>
      <c r="AC25" s="375"/>
      <c r="AD25" s="375"/>
    </row>
    <row r="26" spans="1:30" ht="24.75" customHeight="1">
      <c r="A26" s="14"/>
      <c r="B26" s="545"/>
      <c r="C26" s="486"/>
      <c r="D26" s="486"/>
      <c r="E26" s="486"/>
      <c r="F26" s="546"/>
      <c r="G26" s="217" t="s">
        <v>2</v>
      </c>
      <c r="H26" s="176"/>
      <c r="I26" s="210" t="s">
        <v>3</v>
      </c>
      <c r="J26" s="176"/>
      <c r="K26" s="210" t="s">
        <v>4</v>
      </c>
      <c r="L26" s="176"/>
      <c r="M26" s="210" t="s">
        <v>5</v>
      </c>
      <c r="N26" s="210" t="s">
        <v>23</v>
      </c>
      <c r="O26" s="553" t="str">
        <f>IFERROR(DATEVALUE(CONCATENATE(G26,H26,I26,J26,K26,L26,M26))-DATEVALUE(CONCATENATE(G25,H25,I25,J25,K25,L25,M25))+1,"")</f>
        <v/>
      </c>
      <c r="P26" s="553"/>
      <c r="Q26" s="210" t="s">
        <v>5</v>
      </c>
      <c r="R26" s="284"/>
      <c r="S26" s="285"/>
      <c r="T26" s="286" t="s">
        <v>5</v>
      </c>
      <c r="U26" s="57"/>
      <c r="V26" s="554" t="str">
        <f>IFERROR(IF(O26-S26&lt;0,0,O26-S26),"")</f>
        <v/>
      </c>
      <c r="W26" s="554"/>
      <c r="X26" s="287" t="s">
        <v>5</v>
      </c>
      <c r="Y26" s="288" t="str">
        <f>IFERROR(IF(Z26&gt;$AA$18,"※子が2歳以上の育業日数は奨励対象外です",""),"")</f>
        <v/>
      </c>
      <c r="Z26" s="56">
        <f t="shared" si="0"/>
        <v>1</v>
      </c>
      <c r="AA26" s="300"/>
      <c r="AB26" s="379"/>
      <c r="AC26" s="380"/>
      <c r="AD26" s="379"/>
    </row>
    <row r="27" spans="1:30" ht="23.25" customHeight="1">
      <c r="A27" s="14"/>
      <c r="B27" s="568" t="s">
        <v>385</v>
      </c>
      <c r="C27" s="425"/>
      <c r="D27" s="425"/>
      <c r="E27" s="425"/>
      <c r="F27" s="569"/>
      <c r="G27" s="220" t="s">
        <v>2</v>
      </c>
      <c r="H27" s="122"/>
      <c r="I27" s="52" t="s">
        <v>3</v>
      </c>
      <c r="J27" s="122"/>
      <c r="K27" s="52" t="s">
        <v>4</v>
      </c>
      <c r="L27" s="122"/>
      <c r="M27" s="52" t="s">
        <v>5</v>
      </c>
      <c r="N27" s="52" t="s">
        <v>22</v>
      </c>
      <c r="O27" s="52"/>
      <c r="P27" s="52"/>
      <c r="Q27" s="52"/>
      <c r="R27" s="570" t="s">
        <v>380</v>
      </c>
      <c r="S27" s="571"/>
      <c r="T27" s="572"/>
      <c r="U27" s="573" t="s">
        <v>381</v>
      </c>
      <c r="V27" s="574"/>
      <c r="W27" s="574"/>
      <c r="X27" s="575"/>
      <c r="Y27" s="289" t="str">
        <f>IF(Z27=1,"",IF(Z27&lt;=Z26,"※4回目の取得より前の日付の申請はできません。",""))</f>
        <v/>
      </c>
      <c r="Z27" s="56">
        <f t="shared" si="0"/>
        <v>1</v>
      </c>
      <c r="AA27" s="88"/>
      <c r="AB27" s="375"/>
      <c r="AC27" s="375"/>
      <c r="AD27" s="375"/>
    </row>
    <row r="28" spans="1:30" ht="24.75" customHeight="1">
      <c r="A28" s="14"/>
      <c r="B28" s="545"/>
      <c r="C28" s="486"/>
      <c r="D28" s="486"/>
      <c r="E28" s="486"/>
      <c r="F28" s="546"/>
      <c r="G28" s="217" t="s">
        <v>2</v>
      </c>
      <c r="H28" s="176"/>
      <c r="I28" s="210" t="s">
        <v>3</v>
      </c>
      <c r="J28" s="176"/>
      <c r="K28" s="210" t="s">
        <v>4</v>
      </c>
      <c r="L28" s="176"/>
      <c r="M28" s="210" t="s">
        <v>5</v>
      </c>
      <c r="N28" s="210" t="s">
        <v>23</v>
      </c>
      <c r="O28" s="553" t="str">
        <f>IFERROR(IF(Z28=1,"",IF(Z28&gt;$AA$18,$AA$18-Z27+1,Z28-Z27+1)),"")</f>
        <v/>
      </c>
      <c r="P28" s="553"/>
      <c r="Q28" s="210" t="s">
        <v>5</v>
      </c>
      <c r="R28" s="284"/>
      <c r="S28" s="285"/>
      <c r="T28" s="286" t="s">
        <v>5</v>
      </c>
      <c r="U28" s="57"/>
      <c r="V28" s="554" t="str">
        <f>IFERROR(IF(O28-S28&lt;0,0,O28-S28),"")</f>
        <v/>
      </c>
      <c r="W28" s="554"/>
      <c r="X28" s="287" t="s">
        <v>5</v>
      </c>
      <c r="Y28" s="288" t="str">
        <f>IFERROR(IF(Z28&gt;$AA$18,"※子が2歳以上の育業日数は奨励対象外です",""),"")</f>
        <v/>
      </c>
      <c r="Z28" s="56">
        <f t="shared" si="0"/>
        <v>1</v>
      </c>
      <c r="AA28" s="88"/>
      <c r="AB28" s="375"/>
      <c r="AC28" s="375"/>
      <c r="AD28" s="375"/>
    </row>
    <row r="29" spans="1:30" ht="24.75" customHeight="1">
      <c r="A29" s="14"/>
      <c r="B29" s="559" t="s">
        <v>386</v>
      </c>
      <c r="C29" s="560"/>
      <c r="D29" s="560"/>
      <c r="E29" s="560"/>
      <c r="F29" s="561"/>
      <c r="G29" s="220" t="s">
        <v>2</v>
      </c>
      <c r="H29" s="122"/>
      <c r="I29" s="52" t="s">
        <v>3</v>
      </c>
      <c r="J29" s="122"/>
      <c r="K29" s="52" t="s">
        <v>4</v>
      </c>
      <c r="L29" s="122"/>
      <c r="M29" s="52" t="s">
        <v>5</v>
      </c>
      <c r="N29" s="52" t="s">
        <v>22</v>
      </c>
      <c r="O29" s="46"/>
      <c r="P29" s="46"/>
      <c r="Q29" s="46"/>
      <c r="R29" s="562" t="s">
        <v>380</v>
      </c>
      <c r="S29" s="563"/>
      <c r="T29" s="564"/>
      <c r="U29" s="565" t="s">
        <v>381</v>
      </c>
      <c r="V29" s="566"/>
      <c r="W29" s="566"/>
      <c r="X29" s="567"/>
      <c r="Y29" s="289" t="str">
        <f>IF(Z29=1,"",IF(Z29&lt;=Z28,"※5回目の取得より前の日付の申請はできません。",""))</f>
        <v/>
      </c>
      <c r="Z29" s="56">
        <f t="shared" si="0"/>
        <v>1</v>
      </c>
      <c r="AA29" s="88"/>
      <c r="AB29" s="375"/>
      <c r="AC29" s="375"/>
      <c r="AD29" s="375"/>
    </row>
    <row r="30" spans="1:30" ht="24.75" customHeight="1" thickBot="1">
      <c r="A30" s="14"/>
      <c r="B30" s="576"/>
      <c r="C30" s="577"/>
      <c r="D30" s="577"/>
      <c r="E30" s="577"/>
      <c r="F30" s="578"/>
      <c r="G30" s="290" t="s">
        <v>2</v>
      </c>
      <c r="H30" s="291"/>
      <c r="I30" s="292" t="s">
        <v>3</v>
      </c>
      <c r="J30" s="291"/>
      <c r="K30" s="292" t="s">
        <v>4</v>
      </c>
      <c r="L30" s="291"/>
      <c r="M30" s="292" t="s">
        <v>5</v>
      </c>
      <c r="N30" s="292" t="s">
        <v>23</v>
      </c>
      <c r="O30" s="579" t="str">
        <f>IFERROR(IF(Z30=1,"",IF(Z30&gt;$AA$18,$AA$18-Z29+1,Z30-Z29+1)),"")</f>
        <v/>
      </c>
      <c r="P30" s="579"/>
      <c r="Q30" s="292" t="s">
        <v>5</v>
      </c>
      <c r="R30" s="293"/>
      <c r="S30" s="294"/>
      <c r="T30" s="295" t="s">
        <v>5</v>
      </c>
      <c r="U30" s="296"/>
      <c r="V30" s="555" t="str">
        <f>IFERROR(IF(O30-S30&lt;0,0,O30-S30),"")</f>
        <v/>
      </c>
      <c r="W30" s="555"/>
      <c r="X30" s="297" t="s">
        <v>5</v>
      </c>
      <c r="Y30" s="288" t="str">
        <f>IFERROR(IF(Z30&gt;$AA$18,"※子が2歳以上の育業日数は奨励対象外です",""),"")</f>
        <v/>
      </c>
      <c r="Z30" s="56">
        <f t="shared" si="0"/>
        <v>1</v>
      </c>
      <c r="AA30" s="300" t="s">
        <v>387</v>
      </c>
      <c r="AB30" s="379">
        <f>IF($Z$30&gt;1,$Z$30,IF($Z$28&gt;1,$Z$28,IF($Z$26&gt;1,$Z$26,IF($Z$24&gt;1,$Z$24,IF($Z$22&gt;1,$Z$22,IF($Z$20&gt;1,$Z$20,0))))))</f>
        <v>0</v>
      </c>
      <c r="AC30" s="380" t="s">
        <v>388</v>
      </c>
      <c r="AD30" s="379">
        <f>AB30+1</f>
        <v>1</v>
      </c>
    </row>
    <row r="31" spans="1:30" ht="33" customHeight="1">
      <c r="A31" s="14"/>
      <c r="B31" s="209" t="s">
        <v>21</v>
      </c>
      <c r="C31" s="210"/>
      <c r="D31" s="210"/>
      <c r="E31" s="210"/>
      <c r="F31" s="43"/>
      <c r="G31" s="217" t="s">
        <v>2</v>
      </c>
      <c r="H31" s="216" t="str">
        <f>IF(AD30=1,"",(TEXT(AD30,"e")))</f>
        <v/>
      </c>
      <c r="I31" s="210" t="s">
        <v>3</v>
      </c>
      <c r="J31" s="216" t="str">
        <f>IF($AD$30=1,"",(MONTH($AD$30)))</f>
        <v/>
      </c>
      <c r="K31" s="210" t="s">
        <v>4</v>
      </c>
      <c r="L31" s="216" t="str">
        <f>IF(AD30=1,"",(DAY($AD$30)))</f>
        <v/>
      </c>
      <c r="M31" s="210" t="s">
        <v>5</v>
      </c>
      <c r="N31" s="218"/>
      <c r="O31" s="509" t="s">
        <v>389</v>
      </c>
      <c r="P31" s="524"/>
      <c r="Q31" s="524"/>
      <c r="R31" s="524"/>
      <c r="S31" s="524"/>
      <c r="T31" s="524"/>
      <c r="U31" s="210" t="s">
        <v>120</v>
      </c>
      <c r="V31" s="554" t="str">
        <f>IF(SUM(V20,V22,V24,V26,V28,V30)=0,"",SUM(V20,V22,V24,V26,V28,V30))</f>
        <v/>
      </c>
      <c r="W31" s="554"/>
      <c r="X31" s="43" t="s">
        <v>5</v>
      </c>
      <c r="Y31" s="288" t="str">
        <f>IF(V31&lt;15,"※１５日以上の育業が必要です。","")</f>
        <v/>
      </c>
      <c r="Z31" s="56">
        <f>IFERROR(DATEVALUE(CONCATENATE(G31,H31,I31,J31,K31,L31,M31)),1)</f>
        <v>1</v>
      </c>
      <c r="AA31" s="88"/>
      <c r="AB31" s="375"/>
      <c r="AC31" s="375"/>
      <c r="AD31" s="375"/>
    </row>
    <row r="32" spans="1:30" ht="28.5" customHeight="1">
      <c r="A32" s="14"/>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9"/>
      <c r="Z32" s="56"/>
      <c r="AA32" s="56"/>
      <c r="AB32" s="375"/>
      <c r="AC32" s="375"/>
      <c r="AD32" s="381">
        <f>AB32+1</f>
        <v>1</v>
      </c>
    </row>
    <row r="33" spans="1:30" ht="23.25" customHeight="1">
      <c r="B33" s="103" t="s">
        <v>228</v>
      </c>
      <c r="C33" s="104"/>
      <c r="D33" s="105"/>
      <c r="E33" s="105"/>
      <c r="F33" s="105"/>
      <c r="G33" s="105"/>
      <c r="H33" s="105"/>
      <c r="I33" s="105"/>
      <c r="J33" s="105"/>
      <c r="K33" s="106"/>
      <c r="L33" s="106"/>
      <c r="M33" s="106"/>
      <c r="N33" s="106"/>
      <c r="O33" s="106"/>
      <c r="P33" s="106"/>
      <c r="Q33" s="106"/>
      <c r="R33" s="107"/>
      <c r="S33" s="107"/>
      <c r="T33" s="107"/>
      <c r="U33" s="107"/>
      <c r="V33" s="107"/>
      <c r="W33" s="107"/>
      <c r="X33" s="108"/>
      <c r="Z33" s="56"/>
      <c r="AA33" s="301"/>
      <c r="AB33" s="375"/>
      <c r="AC33" s="375"/>
      <c r="AD33" s="375"/>
    </row>
    <row r="34" spans="1:30" ht="23.25" customHeight="1">
      <c r="B34" s="109"/>
      <c r="C34" s="89"/>
      <c r="D34" s="89"/>
      <c r="E34" s="61"/>
      <c r="F34" s="61"/>
      <c r="G34" s="61"/>
      <c r="H34" s="16"/>
      <c r="I34" s="16"/>
      <c r="J34" s="16"/>
      <c r="K34" s="16"/>
      <c r="L34" s="16"/>
      <c r="M34" s="16"/>
      <c r="N34" s="16"/>
      <c r="O34" s="16"/>
      <c r="P34" s="16"/>
      <c r="Q34" s="16"/>
      <c r="R34" s="16"/>
      <c r="S34" s="16"/>
      <c r="T34" s="16"/>
      <c r="U34" s="16"/>
      <c r="V34" s="16"/>
      <c r="W34" s="16"/>
      <c r="X34" s="110"/>
    </row>
    <row r="35" spans="1:30" s="38" customFormat="1">
      <c r="A35" s="276"/>
      <c r="B35" s="109"/>
      <c r="C35" s="89"/>
      <c r="D35" s="346"/>
      <c r="E35" s="61"/>
      <c r="F35" s="61"/>
      <c r="G35" s="61"/>
      <c r="H35" s="16"/>
      <c r="I35" s="16"/>
      <c r="J35" s="16"/>
      <c r="K35" s="16"/>
      <c r="L35" s="16"/>
      <c r="M35" s="16"/>
      <c r="N35" s="16"/>
      <c r="O35" s="16"/>
      <c r="P35" s="16"/>
      <c r="Q35" s="16"/>
      <c r="R35" s="16"/>
      <c r="S35" s="16"/>
      <c r="T35" s="16"/>
      <c r="U35" s="16"/>
      <c r="V35" s="16"/>
      <c r="W35" s="16"/>
      <c r="X35" s="110"/>
      <c r="Z35" s="16"/>
      <c r="AA35" s="16"/>
      <c r="AB35" s="13"/>
      <c r="AC35" s="13"/>
      <c r="AD35" s="13"/>
    </row>
    <row r="36" spans="1:30" s="38" customFormat="1">
      <c r="A36" s="276"/>
      <c r="B36" s="109"/>
      <c r="C36" s="89"/>
      <c r="D36" s="89"/>
      <c r="E36" s="44"/>
      <c r="F36" s="90"/>
      <c r="G36" s="90"/>
      <c r="H36" s="61"/>
      <c r="I36" s="61"/>
      <c r="J36" s="61"/>
      <c r="K36" s="52"/>
      <c r="L36" s="52"/>
      <c r="M36" s="52"/>
      <c r="N36" s="52"/>
      <c r="O36" s="52"/>
      <c r="P36" s="52"/>
      <c r="Q36" s="52"/>
      <c r="R36" s="16"/>
      <c r="S36" s="16"/>
      <c r="T36" s="16"/>
      <c r="U36" s="16"/>
      <c r="V36" s="16"/>
      <c r="W36" s="16"/>
      <c r="X36" s="110"/>
      <c r="Z36" s="16"/>
      <c r="AA36" s="16"/>
      <c r="AB36" s="13"/>
      <c r="AC36" s="13"/>
      <c r="AD36" s="13"/>
    </row>
    <row r="37" spans="1:30" s="38" customFormat="1">
      <c r="A37" s="276"/>
      <c r="B37" s="109"/>
      <c r="C37" s="89"/>
      <c r="D37" s="89"/>
      <c r="E37" s="44"/>
      <c r="F37" s="90"/>
      <c r="G37" s="90"/>
      <c r="H37" s="61"/>
      <c r="I37" s="61"/>
      <c r="J37" s="61"/>
      <c r="K37" s="52"/>
      <c r="L37" s="52"/>
      <c r="M37" s="52"/>
      <c r="N37" s="52"/>
      <c r="O37" s="52"/>
      <c r="P37" s="52"/>
      <c r="Q37" s="52"/>
      <c r="R37" s="16"/>
      <c r="S37" s="16"/>
      <c r="T37" s="16"/>
      <c r="U37" s="16"/>
      <c r="V37" s="16"/>
      <c r="W37" s="16"/>
      <c r="X37" s="110"/>
      <c r="Z37" s="16"/>
      <c r="AA37" s="16"/>
      <c r="AB37" s="13"/>
      <c r="AC37" s="13"/>
      <c r="AD37" s="13"/>
    </row>
    <row r="38" spans="1:30" s="38" customFormat="1">
      <c r="A38" s="276"/>
      <c r="B38" s="109"/>
      <c r="C38" s="89"/>
      <c r="D38" s="89"/>
      <c r="E38" s="59"/>
      <c r="F38" s="44"/>
      <c r="G38" s="44"/>
      <c r="H38" s="16"/>
      <c r="I38" s="16"/>
      <c r="J38" s="16"/>
      <c r="K38" s="16"/>
      <c r="L38" s="16"/>
      <c r="M38" s="16"/>
      <c r="N38" s="16"/>
      <c r="O38" s="16"/>
      <c r="P38" s="16"/>
      <c r="Q38" s="16"/>
      <c r="R38" s="16"/>
      <c r="S38" s="16"/>
      <c r="T38" s="16"/>
      <c r="U38" s="16"/>
      <c r="V38" s="16"/>
      <c r="W38" s="16"/>
      <c r="X38" s="110"/>
      <c r="Z38" s="16"/>
      <c r="AA38" s="16"/>
      <c r="AB38" s="13"/>
      <c r="AC38" s="13"/>
      <c r="AD38" s="13"/>
    </row>
    <row r="39" spans="1:30">
      <c r="B39" s="347"/>
      <c r="C39" s="348"/>
      <c r="D39" s="348"/>
      <c r="E39" s="349"/>
      <c r="F39" s="350"/>
      <c r="G39" s="350"/>
      <c r="H39" s="111"/>
      <c r="I39" s="111"/>
      <c r="J39" s="111"/>
      <c r="K39" s="111"/>
      <c r="L39" s="111"/>
      <c r="M39" s="111"/>
      <c r="N39" s="111"/>
      <c r="O39" s="111"/>
      <c r="P39" s="111"/>
      <c r="Q39" s="111"/>
      <c r="R39" s="111"/>
      <c r="S39" s="111"/>
      <c r="T39" s="111"/>
      <c r="U39" s="111"/>
      <c r="V39" s="111"/>
      <c r="W39" s="111"/>
      <c r="X39" s="351"/>
    </row>
  </sheetData>
  <sheetProtection algorithmName="SHA-512" hashValue="ly+V9fl5va/UPxrRKjhaKAGQP/WdHTmfVQfocqHuFb5tmc9grnVZWhF4GwgyJ7J956AS5/ca68iyXFKSHWnK5w==" saltValue="I1M8s+bKzDhHv1aN8VgLFQ==" spinCount="100000" sheet="1" formatCells="0" formatColumns="0" formatRows="0" selectLockedCells="1"/>
  <mergeCells count="62">
    <mergeCell ref="O31:T31"/>
    <mergeCell ref="V31:W31"/>
    <mergeCell ref="B25:F26"/>
    <mergeCell ref="R25:T25"/>
    <mergeCell ref="U25:X25"/>
    <mergeCell ref="O26:P26"/>
    <mergeCell ref="V26:W26"/>
    <mergeCell ref="B27:F28"/>
    <mergeCell ref="R27:T27"/>
    <mergeCell ref="U27:X27"/>
    <mergeCell ref="O28:P28"/>
    <mergeCell ref="V28:W28"/>
    <mergeCell ref="B29:F30"/>
    <mergeCell ref="R29:T29"/>
    <mergeCell ref="U29:X29"/>
    <mergeCell ref="O30:P30"/>
    <mergeCell ref="B21:F22"/>
    <mergeCell ref="R21:T21"/>
    <mergeCell ref="U21:X21"/>
    <mergeCell ref="O22:P22"/>
    <mergeCell ref="V22:W22"/>
    <mergeCell ref="B23:F24"/>
    <mergeCell ref="R23:T23"/>
    <mergeCell ref="U23:X23"/>
    <mergeCell ref="O24:P24"/>
    <mergeCell ref="V24:W24"/>
    <mergeCell ref="V30:W30"/>
    <mergeCell ref="V17:X17"/>
    <mergeCell ref="H18:I18"/>
    <mergeCell ref="J18:O18"/>
    <mergeCell ref="V18:W18"/>
    <mergeCell ref="B19:F20"/>
    <mergeCell ref="R19:T19"/>
    <mergeCell ref="U19:X19"/>
    <mergeCell ref="O20:P20"/>
    <mergeCell ref="V20:W20"/>
    <mergeCell ref="B17:G18"/>
    <mergeCell ref="H17:I17"/>
    <mergeCell ref="J17:O17"/>
    <mergeCell ref="P17:Q18"/>
    <mergeCell ref="R17:T17"/>
    <mergeCell ref="J13:V13"/>
    <mergeCell ref="G14:I15"/>
    <mergeCell ref="J14:V14"/>
    <mergeCell ref="B16:I16"/>
    <mergeCell ref="J16:X16"/>
    <mergeCell ref="W14:X15"/>
    <mergeCell ref="K15:L15"/>
    <mergeCell ref="N15:O15"/>
    <mergeCell ref="P15:U15"/>
    <mergeCell ref="B11:F15"/>
    <mergeCell ref="G11:I11"/>
    <mergeCell ref="J11:V11"/>
    <mergeCell ref="W11:X13"/>
    <mergeCell ref="G12:I12"/>
    <mergeCell ref="J12:V12"/>
    <mergeCell ref="G13:I13"/>
    <mergeCell ref="B2:I2"/>
    <mergeCell ref="B3:I8"/>
    <mergeCell ref="J3:X3"/>
    <mergeCell ref="K7:X8"/>
    <mergeCell ref="B10:M10"/>
  </mergeCells>
  <phoneticPr fontId="7"/>
  <conditionalFormatting sqref="H19">
    <cfRule type="expression" dxfId="248" priority="14">
      <formula>$L$19=""</formula>
    </cfRule>
  </conditionalFormatting>
  <conditionalFormatting sqref="H19:H30">
    <cfRule type="expression" dxfId="247" priority="12">
      <formula>H19=""</formula>
    </cfRule>
  </conditionalFormatting>
  <conditionalFormatting sqref="H20:M20">
    <cfRule type="expression" dxfId="246" priority="4">
      <formula>AND($V$19="有",DATEVALUE(CONCATENATE($Q$16&amp;$Q$17,$R$17,$S$17,$T$17,$U$17,$V$17))+56&lt;DATEVALUE(CONCATENATE($G$19,$I$19,$J$19,$K$19,$L$19,$M$19,$N$19)))</formula>
    </cfRule>
  </conditionalFormatting>
  <conditionalFormatting sqref="I19:I31">
    <cfRule type="expression" dxfId="245" priority="34">
      <formula>I19=""</formula>
    </cfRule>
  </conditionalFormatting>
  <conditionalFormatting sqref="J4:J7">
    <cfRule type="expression" dxfId="244" priority="16">
      <formula>COUNTIF($Z$4:$Z$7,FALSE)=4</formula>
    </cfRule>
  </conditionalFormatting>
  <conditionalFormatting sqref="J11:J14">
    <cfRule type="expression" dxfId="243" priority="3">
      <formula>J11=""</formula>
    </cfRule>
  </conditionalFormatting>
  <conditionalFormatting sqref="J15">
    <cfRule type="expression" dxfId="242" priority="117">
      <formula>AND(Z15=FALSE,AA15=FALSE)</formula>
    </cfRule>
  </conditionalFormatting>
  <conditionalFormatting sqref="J16">
    <cfRule type="expression" dxfId="241" priority="118">
      <formula>J16=""</formula>
    </cfRule>
  </conditionalFormatting>
  <conditionalFormatting sqref="J19">
    <cfRule type="expression" dxfId="240" priority="10">
      <formula>$L$19=""</formula>
    </cfRule>
  </conditionalFormatting>
  <conditionalFormatting sqref="J19:J30">
    <cfRule type="expression" dxfId="239" priority="7">
      <formula>J19=""</formula>
    </cfRule>
  </conditionalFormatting>
  <conditionalFormatting sqref="J17:O18">
    <cfRule type="expression" dxfId="238" priority="114">
      <formula>J17=""</formula>
    </cfRule>
  </conditionalFormatting>
  <conditionalFormatting sqref="K19:K31">
    <cfRule type="expression" dxfId="237" priority="33">
      <formula>K19=""</formula>
    </cfRule>
  </conditionalFormatting>
  <conditionalFormatting sqref="L19">
    <cfRule type="expression" dxfId="236" priority="6" stopIfTrue="1">
      <formula>L19=""</formula>
    </cfRule>
  </conditionalFormatting>
  <conditionalFormatting sqref="L20:L30">
    <cfRule type="expression" dxfId="235" priority="5">
      <formula>L20=""</formula>
    </cfRule>
  </conditionalFormatting>
  <conditionalFormatting sqref="M15">
    <cfRule type="expression" dxfId="234" priority="116">
      <formula>AND(Z15=FALSE,AA15=FALSE)</formula>
    </cfRule>
  </conditionalFormatting>
  <conditionalFormatting sqref="M19:M31">
    <cfRule type="expression" dxfId="233" priority="32">
      <formula>M19=""</formula>
    </cfRule>
  </conditionalFormatting>
  <conditionalFormatting sqref="P15">
    <cfRule type="expression" priority="46" stopIfTrue="1">
      <formula>AND($AA$15=TRUE,$P$15&lt;&gt;"")</formula>
    </cfRule>
    <cfRule type="expression" dxfId="232" priority="47">
      <formula>$AA$15=TRUE</formula>
    </cfRule>
  </conditionalFormatting>
  <conditionalFormatting sqref="R17:R18">
    <cfRule type="expression" dxfId="231" priority="111">
      <formula>R17=""</formula>
    </cfRule>
  </conditionalFormatting>
  <conditionalFormatting sqref="S20">
    <cfRule type="expression" dxfId="230" priority="54">
      <formula>S20=""</formula>
    </cfRule>
  </conditionalFormatting>
  <conditionalFormatting sqref="S22">
    <cfRule type="expression" dxfId="229" priority="53">
      <formula>S22=""</formula>
    </cfRule>
  </conditionalFormatting>
  <conditionalFormatting sqref="S24">
    <cfRule type="expression" dxfId="228" priority="52">
      <formula>S24=""</formula>
    </cfRule>
  </conditionalFormatting>
  <conditionalFormatting sqref="S26">
    <cfRule type="expression" dxfId="227" priority="51">
      <formula>S26=""</formula>
    </cfRule>
  </conditionalFormatting>
  <conditionalFormatting sqref="S28">
    <cfRule type="expression" dxfId="226" priority="19">
      <formula>S28=""</formula>
    </cfRule>
  </conditionalFormatting>
  <conditionalFormatting sqref="S30">
    <cfRule type="expression" dxfId="225" priority="18">
      <formula>S30=""</formula>
    </cfRule>
  </conditionalFormatting>
  <conditionalFormatting sqref="T18">
    <cfRule type="expression" dxfId="224" priority="110">
      <formula>T18=""</formula>
    </cfRule>
  </conditionalFormatting>
  <conditionalFormatting sqref="U17">
    <cfRule type="expression" dxfId="223" priority="112">
      <formula>Z17=""</formula>
    </cfRule>
  </conditionalFormatting>
  <conditionalFormatting sqref="V18">
    <cfRule type="expression" dxfId="222" priority="109">
      <formula>V18=""</formula>
    </cfRule>
  </conditionalFormatting>
  <conditionalFormatting sqref="V31:W31">
    <cfRule type="expression" dxfId="221" priority="17">
      <formula>$V$31&lt;15</formula>
    </cfRule>
  </conditionalFormatting>
  <conditionalFormatting sqref="W11:X15">
    <cfRule type="expression" dxfId="220" priority="15">
      <formula>$Z$14=FALSE</formula>
    </cfRule>
  </conditionalFormatting>
  <dataValidations count="3">
    <dataValidation type="custom" imeMode="halfKatakana" allowBlank="1" showInputMessage="1" showErrorMessage="1" errorTitle="半角カタカナで入力してください" sqref="J17:O17" xr:uid="{295D50CF-8C9D-44E5-ABBC-7618FECD8A85}">
      <formula1>LEN(J17)=LENB(J17)</formula1>
    </dataValidation>
    <dataValidation type="custom" imeMode="halfKatakana" allowBlank="1" showInputMessage="1" showErrorMessage="1" error="半角カタカナで入力してください" sqref="J13:V13 J11:V11" xr:uid="{DFB7CB97-ABAC-4958-8446-D49B244BDBBB}">
      <formula1>LEN(J11)=LENB(J11)</formula1>
    </dataValidation>
    <dataValidation imeMode="hiragana" allowBlank="1" showInputMessage="1" showErrorMessage="1" sqref="J12:V12" xr:uid="{CE1B15FE-883B-4291-8C38-7FCFDA87086C}"/>
  </dataValidations>
  <pageMargins left="0.70866141732283472" right="0.70866141732283472" top="0.43307086614173229" bottom="0.74803149606299213" header="0.31496062992125984" footer="0.31496062992125984"/>
  <pageSetup paperSize="9" scale="90" orientation="portrait" blackAndWhite="1" r:id="rId1"/>
  <headerFooter>
    <oddFooter xml:space="preserve">&amp;C2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1729" r:id="rId4" name="Check Box 1">
              <controlPr locked="0" defaultSize="0" autoFill="0" autoLine="0" autoPict="0">
                <anchor moveWithCells="1">
                  <from>
                    <xdr:col>12</xdr:col>
                    <xdr:colOff>38100</xdr:colOff>
                    <xdr:row>14</xdr:row>
                    <xdr:rowOff>28575</xdr:rowOff>
                  </from>
                  <to>
                    <xdr:col>12</xdr:col>
                    <xdr:colOff>257175</xdr:colOff>
                    <xdr:row>14</xdr:row>
                    <xdr:rowOff>190500</xdr:rowOff>
                  </to>
                </anchor>
              </controlPr>
            </control>
          </mc:Choice>
        </mc:AlternateContent>
        <mc:AlternateContent xmlns:mc="http://schemas.openxmlformats.org/markup-compatibility/2006">
          <mc:Choice Requires="x14">
            <control shapeId="201730" r:id="rId5" name="Check Box 2">
              <controlPr locked="0" defaultSize="0" autoFill="0" autoLine="0" autoPict="0">
                <anchor moveWithCells="1">
                  <from>
                    <xdr:col>9</xdr:col>
                    <xdr:colOff>66675</xdr:colOff>
                    <xdr:row>14</xdr:row>
                    <xdr:rowOff>19050</xdr:rowOff>
                  </from>
                  <to>
                    <xdr:col>10</xdr:col>
                    <xdr:colOff>9525</xdr:colOff>
                    <xdr:row>14</xdr:row>
                    <xdr:rowOff>180975</xdr:rowOff>
                  </to>
                </anchor>
              </controlPr>
            </control>
          </mc:Choice>
        </mc:AlternateContent>
        <mc:AlternateContent xmlns:mc="http://schemas.openxmlformats.org/markup-compatibility/2006">
          <mc:Choice Requires="x14">
            <control shapeId="201731" r:id="rId6" name="Check Box 3">
              <controlPr locked="0" defaultSize="0" autoFill="0" autoLine="0" autoPict="0">
                <anchor moveWithCells="1">
                  <from>
                    <xdr:col>9</xdr:col>
                    <xdr:colOff>38100</xdr:colOff>
                    <xdr:row>3</xdr:row>
                    <xdr:rowOff>0</xdr:rowOff>
                  </from>
                  <to>
                    <xdr:col>10</xdr:col>
                    <xdr:colOff>66675</xdr:colOff>
                    <xdr:row>3</xdr:row>
                    <xdr:rowOff>209550</xdr:rowOff>
                  </to>
                </anchor>
              </controlPr>
            </control>
          </mc:Choice>
        </mc:AlternateContent>
        <mc:AlternateContent xmlns:mc="http://schemas.openxmlformats.org/markup-compatibility/2006">
          <mc:Choice Requires="x14">
            <control shapeId="201732" r:id="rId7" name="Check Box 4">
              <controlPr locked="0" defaultSize="0" autoFill="0" autoLine="0" autoPict="0">
                <anchor moveWithCells="1">
                  <from>
                    <xdr:col>9</xdr:col>
                    <xdr:colOff>38100</xdr:colOff>
                    <xdr:row>4</xdr:row>
                    <xdr:rowOff>0</xdr:rowOff>
                  </from>
                  <to>
                    <xdr:col>10</xdr:col>
                    <xdr:colOff>66675</xdr:colOff>
                    <xdr:row>4</xdr:row>
                    <xdr:rowOff>209550</xdr:rowOff>
                  </to>
                </anchor>
              </controlPr>
            </control>
          </mc:Choice>
        </mc:AlternateContent>
        <mc:AlternateContent xmlns:mc="http://schemas.openxmlformats.org/markup-compatibility/2006">
          <mc:Choice Requires="x14">
            <control shapeId="201733" r:id="rId8" name="Check Box 5">
              <controlPr locked="0" defaultSize="0" autoFill="0" autoLine="0" autoPict="0">
                <anchor moveWithCells="1">
                  <from>
                    <xdr:col>9</xdr:col>
                    <xdr:colOff>38100</xdr:colOff>
                    <xdr:row>5</xdr:row>
                    <xdr:rowOff>0</xdr:rowOff>
                  </from>
                  <to>
                    <xdr:col>10</xdr:col>
                    <xdr:colOff>66675</xdr:colOff>
                    <xdr:row>5</xdr:row>
                    <xdr:rowOff>209550</xdr:rowOff>
                  </to>
                </anchor>
              </controlPr>
            </control>
          </mc:Choice>
        </mc:AlternateContent>
        <mc:AlternateContent xmlns:mc="http://schemas.openxmlformats.org/markup-compatibility/2006">
          <mc:Choice Requires="x14">
            <control shapeId="201734" r:id="rId9" name="Check Box 6">
              <controlPr locked="0" defaultSize="0" autoFill="0" autoLine="0" autoPict="0">
                <anchor moveWithCells="1">
                  <from>
                    <xdr:col>9</xdr:col>
                    <xdr:colOff>38100</xdr:colOff>
                    <xdr:row>5</xdr:row>
                    <xdr:rowOff>209550</xdr:rowOff>
                  </from>
                  <to>
                    <xdr:col>10</xdr:col>
                    <xdr:colOff>19050</xdr:colOff>
                    <xdr:row>6</xdr:row>
                    <xdr:rowOff>180975</xdr:rowOff>
                  </to>
                </anchor>
              </controlPr>
            </control>
          </mc:Choice>
        </mc:AlternateContent>
        <mc:AlternateContent xmlns:mc="http://schemas.openxmlformats.org/markup-compatibility/2006">
          <mc:Choice Requires="x14">
            <control shapeId="201735" r:id="rId10" name="Check Box 7">
              <controlPr locked="0" defaultSize="0" autoFill="0" autoLine="0" autoPict="0">
                <anchor moveWithCells="1">
                  <from>
                    <xdr:col>23</xdr:col>
                    <xdr:colOff>171450</xdr:colOff>
                    <xdr:row>13</xdr:row>
                    <xdr:rowOff>66675</xdr:rowOff>
                  </from>
                  <to>
                    <xdr:col>23</xdr:col>
                    <xdr:colOff>523875</xdr:colOff>
                    <xdr:row>13</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imeMode="halfAlpha" allowBlank="1" showInputMessage="1" showErrorMessage="1" xr:uid="{573A8D92-86BD-450F-8F89-F69C06A21286}">
          <x14:formula1>
            <xm:f>入力規則!$H$2:$H$32</xm:f>
          </x14:formula1>
          <xm:sqref>V18:W18 L21:L30</xm:sqref>
        </x14:dataValidation>
        <x14:dataValidation type="list" imeMode="halfAlpha" allowBlank="1" showInputMessage="1" showErrorMessage="1" xr:uid="{9EAA8C27-A475-44F4-ADE5-E29B3B239DC3}">
          <x14:formula1>
            <xm:f>入力規則!$G$2:$G$13</xm:f>
          </x14:formula1>
          <xm:sqref>T18 J21:J30</xm:sqref>
        </x14:dataValidation>
        <x14:dataValidation type="list" imeMode="halfAlpha" allowBlank="1" showInputMessage="1" showErrorMessage="1" xr:uid="{136E220C-CA71-4220-85AD-1C481EF76C8B}">
          <x14:formula1>
            <xm:f>入力規則!$F$3:$F$7</xm:f>
          </x14:formula1>
          <xm:sqref>R18</xm:sqref>
        </x14:dataValidation>
        <x14:dataValidation type="list" allowBlank="1" showInputMessage="1" showErrorMessage="1" xr:uid="{CFAE07DC-0F76-4B32-9A28-8E57838D131E}">
          <x14:formula1>
            <xm:f>入力規則!$F$3:$F$7</xm:f>
          </x14:formula1>
          <xm:sqref>H19:H30</xm:sqref>
        </x14:dataValidation>
        <x14:dataValidation type="list" allowBlank="1" showInputMessage="1" showErrorMessage="1" xr:uid="{CF6B07AC-C990-46DD-A604-774252832757}">
          <x14:formula1>
            <xm:f>入力規則!$G$2:$G$13</xm:f>
          </x14:formula1>
          <xm:sqref>J19:J20</xm:sqref>
        </x14:dataValidation>
        <x14:dataValidation type="list" allowBlank="1" showInputMessage="1" showErrorMessage="1" xr:uid="{42BB47A4-CAD3-42C6-9DA5-4B3DF80BAA36}">
          <x14:formula1>
            <xm:f>入力規則!$H$2:$H$32</xm:f>
          </x14:formula1>
          <xm:sqref>L19:L20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7CB67-E6C7-4ABF-8024-779D3C7B2E8D}">
  <sheetPr codeName="Sheet2">
    <tabColor rgb="FF538DD5"/>
    <pageSetUpPr fitToPage="1"/>
  </sheetPr>
  <dimension ref="B1:AC31"/>
  <sheetViews>
    <sheetView showGridLines="0" zoomScaleNormal="100" zoomScaleSheetLayoutView="100" workbookViewId="0">
      <selection activeCell="E6" sqref="E6"/>
    </sheetView>
  </sheetViews>
  <sheetFormatPr defaultColWidth="9" defaultRowHeight="13.5"/>
  <cols>
    <col min="1" max="1" width="1.375" style="91" customWidth="1"/>
    <col min="2" max="2" width="3.125" style="91" customWidth="1"/>
    <col min="3" max="11" width="3.625" style="91" customWidth="1"/>
    <col min="12" max="12" width="6.125" style="91" customWidth="1"/>
    <col min="13" max="23" width="3.625" style="91" customWidth="1"/>
    <col min="24" max="24" width="7.5" style="91" customWidth="1"/>
    <col min="25" max="25" width="5.625" style="192" customWidth="1"/>
    <col min="26" max="27" width="9" style="192" customWidth="1"/>
    <col min="28" max="29" width="9" style="91" hidden="1" customWidth="1"/>
    <col min="30" max="30" width="9" style="91" customWidth="1"/>
    <col min="31" max="16384" width="9" style="91"/>
  </cols>
  <sheetData>
    <row r="1" spans="2:29" ht="19.5" customHeight="1">
      <c r="U1" s="580" t="str">
        <f>申１!X1</f>
        <v>令和6年度パパ</v>
      </c>
      <c r="V1" s="580"/>
      <c r="W1" s="580"/>
      <c r="X1" s="580"/>
      <c r="AB1" s="126"/>
      <c r="AC1" s="126"/>
    </row>
    <row r="2" spans="2:29" s="16" customFormat="1" ht="27" customHeight="1">
      <c r="B2" s="49">
        <v>5</v>
      </c>
      <c r="C2" s="423" t="s">
        <v>438</v>
      </c>
      <c r="D2" s="423"/>
      <c r="E2" s="423"/>
      <c r="F2" s="423"/>
      <c r="G2" s="423"/>
      <c r="H2" s="423"/>
      <c r="I2" s="423"/>
      <c r="J2" s="423"/>
      <c r="K2" s="423"/>
      <c r="L2" s="423"/>
      <c r="M2" s="423"/>
      <c r="N2" s="423"/>
      <c r="O2" s="423"/>
      <c r="Y2" s="157"/>
      <c r="Z2" s="140"/>
      <c r="AA2" s="140"/>
      <c r="AB2" s="88"/>
      <c r="AC2" s="88"/>
    </row>
    <row r="3" spans="2:29" s="16" customFormat="1" ht="21" customHeight="1">
      <c r="B3" s="221"/>
      <c r="C3" s="464" t="s">
        <v>392</v>
      </c>
      <c r="D3" s="464"/>
      <c r="E3" s="464"/>
      <c r="F3" s="464"/>
      <c r="G3" s="464"/>
      <c r="H3" s="464"/>
      <c r="I3" s="464"/>
      <c r="J3" s="464"/>
      <c r="K3" s="464"/>
      <c r="L3" s="464"/>
      <c r="M3" s="464"/>
      <c r="N3" s="464"/>
      <c r="O3" s="464"/>
      <c r="P3" s="211"/>
      <c r="Q3" s="178" t="s">
        <v>227</v>
      </c>
      <c r="R3" s="177"/>
      <c r="S3" s="177"/>
      <c r="T3" s="178" t="s">
        <v>229</v>
      </c>
      <c r="U3" s="177"/>
      <c r="V3" s="68"/>
      <c r="W3" s="68"/>
      <c r="X3" s="68"/>
      <c r="Y3" s="193"/>
      <c r="Z3" s="193"/>
      <c r="AA3" s="140"/>
      <c r="AB3" s="132" t="b">
        <v>0</v>
      </c>
      <c r="AC3" s="132" t="b">
        <v>0</v>
      </c>
    </row>
    <row r="4" spans="2:29" s="16" customFormat="1" ht="27.75" customHeight="1">
      <c r="B4" s="67" t="s">
        <v>270</v>
      </c>
      <c r="C4" s="67"/>
      <c r="D4" s="67"/>
      <c r="E4" s="67"/>
      <c r="F4" s="67"/>
      <c r="G4" s="67"/>
      <c r="H4" s="67"/>
      <c r="I4" s="67"/>
      <c r="J4" s="67"/>
      <c r="K4" s="67"/>
      <c r="L4" s="67"/>
      <c r="M4" s="68"/>
      <c r="N4" s="65"/>
      <c r="O4" s="65"/>
      <c r="P4" s="65"/>
      <c r="Q4" s="65"/>
      <c r="R4" s="65"/>
      <c r="S4" s="65"/>
      <c r="T4" s="65"/>
      <c r="U4" s="65"/>
      <c r="V4" s="65"/>
      <c r="W4" s="65"/>
      <c r="X4" s="65"/>
      <c r="Y4" s="193"/>
      <c r="Z4" s="193"/>
      <c r="AA4" s="140"/>
      <c r="AB4" s="88"/>
      <c r="AC4" s="88"/>
    </row>
    <row r="5" spans="2:29" s="16" customFormat="1" ht="46.5" customHeight="1">
      <c r="B5" s="92"/>
      <c r="C5" s="588" t="s">
        <v>118</v>
      </c>
      <c r="D5" s="450"/>
      <c r="E5" s="450"/>
      <c r="F5" s="450"/>
      <c r="G5" s="450"/>
      <c r="H5" s="450"/>
      <c r="I5" s="450"/>
      <c r="J5" s="450"/>
      <c r="K5" s="436"/>
      <c r="L5" s="589" t="s">
        <v>271</v>
      </c>
      <c r="M5" s="590"/>
      <c r="N5" s="590"/>
      <c r="O5" s="591" t="s">
        <v>119</v>
      </c>
      <c r="P5" s="583"/>
      <c r="Q5" s="583"/>
      <c r="R5" s="583"/>
      <c r="S5" s="583"/>
      <c r="T5" s="583"/>
      <c r="U5" s="583"/>
      <c r="V5" s="583"/>
      <c r="W5" s="583"/>
      <c r="X5" s="584"/>
      <c r="Y5" s="194"/>
      <c r="Z5" s="140"/>
      <c r="AA5" s="140"/>
      <c r="AB5" s="88"/>
      <c r="AC5" s="88"/>
    </row>
    <row r="6" spans="2:29" s="16" customFormat="1" ht="30" customHeight="1">
      <c r="B6" s="94">
        <v>1</v>
      </c>
      <c r="C6" s="581" t="s">
        <v>2</v>
      </c>
      <c r="D6" s="582"/>
      <c r="E6" s="130"/>
      <c r="F6" s="50" t="s">
        <v>3</v>
      </c>
      <c r="G6" s="130"/>
      <c r="H6" s="50" t="s">
        <v>4</v>
      </c>
      <c r="I6" s="130"/>
      <c r="J6" s="50" t="s">
        <v>5</v>
      </c>
      <c r="K6" s="95"/>
      <c r="L6" s="130"/>
      <c r="M6" s="583" t="s">
        <v>31</v>
      </c>
      <c r="N6" s="584"/>
      <c r="O6" s="517"/>
      <c r="P6" s="518"/>
      <c r="Q6" s="518"/>
      <c r="R6" s="518"/>
      <c r="S6" s="518"/>
      <c r="T6" s="518"/>
      <c r="U6" s="518"/>
      <c r="V6" s="518"/>
      <c r="W6" s="518"/>
      <c r="X6" s="519"/>
      <c r="Y6" s="194"/>
      <c r="Z6" s="140"/>
      <c r="AA6" s="140"/>
      <c r="AB6" s="88"/>
      <c r="AC6" s="88"/>
    </row>
    <row r="7" spans="2:29" s="16" customFormat="1" ht="30" customHeight="1">
      <c r="B7" s="94">
        <v>2</v>
      </c>
      <c r="C7" s="581" t="s">
        <v>2</v>
      </c>
      <c r="D7" s="582"/>
      <c r="E7" s="130"/>
      <c r="F7" s="50" t="s">
        <v>3</v>
      </c>
      <c r="G7" s="130"/>
      <c r="H7" s="50" t="s">
        <v>4</v>
      </c>
      <c r="I7" s="130"/>
      <c r="J7" s="50" t="s">
        <v>5</v>
      </c>
      <c r="K7" s="95"/>
      <c r="L7" s="130"/>
      <c r="M7" s="583" t="s">
        <v>31</v>
      </c>
      <c r="N7" s="584"/>
      <c r="O7" s="585"/>
      <c r="P7" s="586"/>
      <c r="Q7" s="586"/>
      <c r="R7" s="586"/>
      <c r="S7" s="586"/>
      <c r="T7" s="586"/>
      <c r="U7" s="586"/>
      <c r="V7" s="586"/>
      <c r="W7" s="586"/>
      <c r="X7" s="587"/>
      <c r="Y7" s="141"/>
      <c r="Z7" s="140"/>
      <c r="AA7" s="140"/>
      <c r="AB7" s="88"/>
      <c r="AC7" s="88"/>
    </row>
    <row r="8" spans="2:29" s="16" customFormat="1" ht="30" customHeight="1">
      <c r="B8" s="94">
        <v>3</v>
      </c>
      <c r="C8" s="581" t="s">
        <v>2</v>
      </c>
      <c r="D8" s="582"/>
      <c r="E8" s="130"/>
      <c r="F8" s="50" t="s">
        <v>3</v>
      </c>
      <c r="G8" s="130"/>
      <c r="H8" s="50" t="s">
        <v>4</v>
      </c>
      <c r="I8" s="130"/>
      <c r="J8" s="50" t="s">
        <v>5</v>
      </c>
      <c r="K8" s="95"/>
      <c r="L8" s="130"/>
      <c r="M8" s="583" t="s">
        <v>31</v>
      </c>
      <c r="N8" s="584"/>
      <c r="O8" s="585"/>
      <c r="P8" s="586"/>
      <c r="Q8" s="586"/>
      <c r="R8" s="586"/>
      <c r="S8" s="586"/>
      <c r="T8" s="586"/>
      <c r="U8" s="586"/>
      <c r="V8" s="586"/>
      <c r="W8" s="586"/>
      <c r="X8" s="587"/>
      <c r="Y8" s="141"/>
      <c r="Z8" s="140"/>
      <c r="AA8" s="140"/>
      <c r="AB8" s="88"/>
      <c r="AC8" s="88"/>
    </row>
    <row r="9" spans="2:29" s="16" customFormat="1" ht="30" customHeight="1">
      <c r="B9" s="94">
        <v>4</v>
      </c>
      <c r="C9" s="581" t="s">
        <v>2</v>
      </c>
      <c r="D9" s="582"/>
      <c r="E9" s="130"/>
      <c r="F9" s="50" t="s">
        <v>3</v>
      </c>
      <c r="G9" s="130"/>
      <c r="H9" s="50" t="s">
        <v>4</v>
      </c>
      <c r="I9" s="130"/>
      <c r="J9" s="50" t="s">
        <v>5</v>
      </c>
      <c r="K9" s="95"/>
      <c r="L9" s="130"/>
      <c r="M9" s="583" t="s">
        <v>31</v>
      </c>
      <c r="N9" s="584"/>
      <c r="O9" s="585"/>
      <c r="P9" s="586"/>
      <c r="Q9" s="586"/>
      <c r="R9" s="586"/>
      <c r="S9" s="586"/>
      <c r="T9" s="586"/>
      <c r="U9" s="586"/>
      <c r="V9" s="586"/>
      <c r="W9" s="586"/>
      <c r="X9" s="587"/>
      <c r="Y9" s="141"/>
      <c r="Z9" s="140"/>
      <c r="AA9" s="140"/>
      <c r="AB9" s="88"/>
      <c r="AC9" s="88"/>
    </row>
    <row r="10" spans="2:29" s="16" customFormat="1" ht="30" customHeight="1">
      <c r="B10" s="94">
        <v>5</v>
      </c>
      <c r="C10" s="581" t="s">
        <v>2</v>
      </c>
      <c r="D10" s="582"/>
      <c r="E10" s="130"/>
      <c r="F10" s="50" t="s">
        <v>3</v>
      </c>
      <c r="G10" s="130"/>
      <c r="H10" s="50" t="s">
        <v>4</v>
      </c>
      <c r="I10" s="130"/>
      <c r="J10" s="50" t="s">
        <v>5</v>
      </c>
      <c r="K10" s="95"/>
      <c r="L10" s="130"/>
      <c r="M10" s="583" t="s">
        <v>31</v>
      </c>
      <c r="N10" s="584"/>
      <c r="O10" s="585"/>
      <c r="P10" s="586"/>
      <c r="Q10" s="586"/>
      <c r="R10" s="586"/>
      <c r="S10" s="586"/>
      <c r="T10" s="586"/>
      <c r="U10" s="586"/>
      <c r="V10" s="586"/>
      <c r="W10" s="586"/>
      <c r="X10" s="587"/>
      <c r="Y10" s="141"/>
      <c r="Z10" s="140"/>
      <c r="AA10" s="140"/>
      <c r="AB10" s="88"/>
      <c r="AC10" s="88"/>
    </row>
    <row r="11" spans="2:29" s="16" customFormat="1" ht="30" customHeight="1">
      <c r="B11" s="94">
        <v>6</v>
      </c>
      <c r="C11" s="581" t="s">
        <v>2</v>
      </c>
      <c r="D11" s="582"/>
      <c r="E11" s="130"/>
      <c r="F11" s="50" t="s">
        <v>3</v>
      </c>
      <c r="G11" s="130"/>
      <c r="H11" s="50" t="s">
        <v>4</v>
      </c>
      <c r="I11" s="130"/>
      <c r="J11" s="50" t="s">
        <v>5</v>
      </c>
      <c r="K11" s="95"/>
      <c r="L11" s="130"/>
      <c r="M11" s="583" t="s">
        <v>31</v>
      </c>
      <c r="N11" s="584"/>
      <c r="O11" s="585"/>
      <c r="P11" s="586"/>
      <c r="Q11" s="586"/>
      <c r="R11" s="586"/>
      <c r="S11" s="586"/>
      <c r="T11" s="586"/>
      <c r="U11" s="586"/>
      <c r="V11" s="586"/>
      <c r="W11" s="586"/>
      <c r="X11" s="587"/>
      <c r="Y11" s="141"/>
      <c r="Z11" s="140"/>
      <c r="AA11" s="140"/>
      <c r="AB11" s="88"/>
      <c r="AC11" s="88"/>
    </row>
    <row r="12" spans="2:29" s="16" customFormat="1" ht="30" customHeight="1">
      <c r="B12" s="94">
        <v>7</v>
      </c>
      <c r="C12" s="581" t="s">
        <v>2</v>
      </c>
      <c r="D12" s="582"/>
      <c r="E12" s="130"/>
      <c r="F12" s="50" t="s">
        <v>3</v>
      </c>
      <c r="G12" s="130"/>
      <c r="H12" s="50" t="s">
        <v>4</v>
      </c>
      <c r="I12" s="130"/>
      <c r="J12" s="50" t="s">
        <v>5</v>
      </c>
      <c r="K12" s="95"/>
      <c r="L12" s="130"/>
      <c r="M12" s="583" t="s">
        <v>31</v>
      </c>
      <c r="N12" s="584"/>
      <c r="O12" s="585"/>
      <c r="P12" s="586"/>
      <c r="Q12" s="586"/>
      <c r="R12" s="586"/>
      <c r="S12" s="586"/>
      <c r="T12" s="586"/>
      <c r="U12" s="586"/>
      <c r="V12" s="586"/>
      <c r="W12" s="586"/>
      <c r="X12" s="587"/>
      <c r="Y12" s="141"/>
      <c r="Z12" s="140"/>
      <c r="AA12" s="140"/>
      <c r="AB12" s="88"/>
      <c r="AC12" s="88"/>
    </row>
    <row r="13" spans="2:29" s="16" customFormat="1" ht="30" customHeight="1">
      <c r="B13" s="94">
        <v>8</v>
      </c>
      <c r="C13" s="581" t="s">
        <v>2</v>
      </c>
      <c r="D13" s="582"/>
      <c r="E13" s="130"/>
      <c r="F13" s="50" t="s">
        <v>3</v>
      </c>
      <c r="G13" s="130"/>
      <c r="H13" s="50" t="s">
        <v>4</v>
      </c>
      <c r="I13" s="130"/>
      <c r="J13" s="50" t="s">
        <v>5</v>
      </c>
      <c r="K13" s="95"/>
      <c r="L13" s="130"/>
      <c r="M13" s="583" t="s">
        <v>31</v>
      </c>
      <c r="N13" s="584"/>
      <c r="O13" s="585"/>
      <c r="P13" s="586"/>
      <c r="Q13" s="586"/>
      <c r="R13" s="586"/>
      <c r="S13" s="586"/>
      <c r="T13" s="586"/>
      <c r="U13" s="586"/>
      <c r="V13" s="586"/>
      <c r="W13" s="586"/>
      <c r="X13" s="587"/>
      <c r="Y13" s="141"/>
      <c r="Z13" s="140"/>
      <c r="AA13" s="140"/>
      <c r="AB13" s="88"/>
      <c r="AC13" s="88"/>
    </row>
    <row r="14" spans="2:29" s="16" customFormat="1" ht="30" customHeight="1">
      <c r="B14" s="94">
        <v>9</v>
      </c>
      <c r="C14" s="581" t="s">
        <v>2</v>
      </c>
      <c r="D14" s="582"/>
      <c r="E14" s="130"/>
      <c r="F14" s="50" t="s">
        <v>3</v>
      </c>
      <c r="G14" s="130"/>
      <c r="H14" s="50" t="s">
        <v>4</v>
      </c>
      <c r="I14" s="130"/>
      <c r="J14" s="50" t="s">
        <v>5</v>
      </c>
      <c r="K14" s="95"/>
      <c r="L14" s="130"/>
      <c r="M14" s="583" t="s">
        <v>31</v>
      </c>
      <c r="N14" s="584"/>
      <c r="O14" s="585"/>
      <c r="P14" s="586"/>
      <c r="Q14" s="586"/>
      <c r="R14" s="586"/>
      <c r="S14" s="586"/>
      <c r="T14" s="586"/>
      <c r="U14" s="586"/>
      <c r="V14" s="586"/>
      <c r="W14" s="586"/>
      <c r="X14" s="587"/>
      <c r="Y14" s="141"/>
      <c r="Z14" s="140"/>
      <c r="AA14" s="140"/>
      <c r="AB14" s="88"/>
      <c r="AC14" s="88"/>
    </row>
    <row r="15" spans="2:29" s="16" customFormat="1" ht="30" customHeight="1">
      <c r="B15" s="94">
        <v>10</v>
      </c>
      <c r="C15" s="581" t="s">
        <v>2</v>
      </c>
      <c r="D15" s="582"/>
      <c r="E15" s="130"/>
      <c r="F15" s="50" t="s">
        <v>3</v>
      </c>
      <c r="G15" s="130"/>
      <c r="H15" s="50" t="s">
        <v>4</v>
      </c>
      <c r="I15" s="130"/>
      <c r="J15" s="50" t="s">
        <v>5</v>
      </c>
      <c r="K15" s="95"/>
      <c r="L15" s="130"/>
      <c r="M15" s="583" t="s">
        <v>31</v>
      </c>
      <c r="N15" s="584"/>
      <c r="O15" s="585"/>
      <c r="P15" s="586"/>
      <c r="Q15" s="586"/>
      <c r="R15" s="586"/>
      <c r="S15" s="586"/>
      <c r="T15" s="586"/>
      <c r="U15" s="586"/>
      <c r="V15" s="586"/>
      <c r="W15" s="586"/>
      <c r="X15" s="587"/>
      <c r="Y15" s="141"/>
      <c r="Z15" s="140"/>
      <c r="AA15" s="140"/>
      <c r="AB15" s="88"/>
      <c r="AC15" s="88"/>
    </row>
    <row r="16" spans="2:29" s="16" customFormat="1" ht="30" customHeight="1">
      <c r="B16" s="94">
        <v>11</v>
      </c>
      <c r="C16" s="581" t="s">
        <v>2</v>
      </c>
      <c r="D16" s="582"/>
      <c r="E16" s="130"/>
      <c r="F16" s="50" t="s">
        <v>3</v>
      </c>
      <c r="G16" s="130"/>
      <c r="H16" s="50" t="s">
        <v>4</v>
      </c>
      <c r="I16" s="130"/>
      <c r="J16" s="50" t="s">
        <v>5</v>
      </c>
      <c r="K16" s="95"/>
      <c r="L16" s="130"/>
      <c r="M16" s="583" t="s">
        <v>31</v>
      </c>
      <c r="N16" s="584"/>
      <c r="O16" s="585"/>
      <c r="P16" s="586"/>
      <c r="Q16" s="586"/>
      <c r="R16" s="586"/>
      <c r="S16" s="586"/>
      <c r="T16" s="586"/>
      <c r="U16" s="586"/>
      <c r="V16" s="586"/>
      <c r="W16" s="586"/>
      <c r="X16" s="587"/>
      <c r="Y16" s="141"/>
      <c r="Z16" s="140"/>
      <c r="AA16" s="140"/>
      <c r="AB16" s="88"/>
      <c r="AC16" s="88"/>
    </row>
    <row r="17" spans="2:29" s="16" customFormat="1" ht="30" customHeight="1">
      <c r="B17" s="94">
        <v>12</v>
      </c>
      <c r="C17" s="581" t="s">
        <v>2</v>
      </c>
      <c r="D17" s="582"/>
      <c r="E17" s="130"/>
      <c r="F17" s="50" t="s">
        <v>3</v>
      </c>
      <c r="G17" s="130"/>
      <c r="H17" s="50" t="s">
        <v>4</v>
      </c>
      <c r="I17" s="130"/>
      <c r="J17" s="50" t="s">
        <v>5</v>
      </c>
      <c r="K17" s="95"/>
      <c r="L17" s="130"/>
      <c r="M17" s="583" t="s">
        <v>31</v>
      </c>
      <c r="N17" s="584"/>
      <c r="O17" s="585"/>
      <c r="P17" s="586"/>
      <c r="Q17" s="586"/>
      <c r="R17" s="586"/>
      <c r="S17" s="586"/>
      <c r="T17" s="586"/>
      <c r="U17" s="586"/>
      <c r="V17" s="586"/>
      <c r="W17" s="586"/>
      <c r="X17" s="587"/>
      <c r="Y17" s="141"/>
      <c r="Z17" s="140"/>
      <c r="AA17" s="140"/>
      <c r="AB17" s="88"/>
      <c r="AC17" s="88"/>
    </row>
    <row r="18" spans="2:29" s="16" customFormat="1" ht="30" customHeight="1">
      <c r="B18" s="94">
        <v>13</v>
      </c>
      <c r="C18" s="581" t="s">
        <v>2</v>
      </c>
      <c r="D18" s="582"/>
      <c r="E18" s="130"/>
      <c r="F18" s="50" t="s">
        <v>3</v>
      </c>
      <c r="G18" s="130"/>
      <c r="H18" s="50" t="s">
        <v>4</v>
      </c>
      <c r="I18" s="130"/>
      <c r="J18" s="50" t="s">
        <v>5</v>
      </c>
      <c r="K18" s="95"/>
      <c r="L18" s="130"/>
      <c r="M18" s="583" t="s">
        <v>31</v>
      </c>
      <c r="N18" s="584"/>
      <c r="O18" s="585"/>
      <c r="P18" s="586"/>
      <c r="Q18" s="586"/>
      <c r="R18" s="586"/>
      <c r="S18" s="586"/>
      <c r="T18" s="586"/>
      <c r="U18" s="586"/>
      <c r="V18" s="586"/>
      <c r="W18" s="586"/>
      <c r="X18" s="587"/>
      <c r="Y18" s="141"/>
      <c r="Z18" s="140"/>
      <c r="AA18" s="140"/>
      <c r="AB18" s="88"/>
      <c r="AC18" s="88"/>
    </row>
    <row r="19" spans="2:29" s="16" customFormat="1" ht="30" customHeight="1">
      <c r="B19" s="94">
        <v>14</v>
      </c>
      <c r="C19" s="581" t="s">
        <v>2</v>
      </c>
      <c r="D19" s="582"/>
      <c r="E19" s="130"/>
      <c r="F19" s="50" t="s">
        <v>3</v>
      </c>
      <c r="G19" s="130"/>
      <c r="H19" s="50" t="s">
        <v>4</v>
      </c>
      <c r="I19" s="130"/>
      <c r="J19" s="50" t="s">
        <v>5</v>
      </c>
      <c r="K19" s="95"/>
      <c r="L19" s="130"/>
      <c r="M19" s="583" t="s">
        <v>31</v>
      </c>
      <c r="N19" s="584"/>
      <c r="O19" s="585"/>
      <c r="P19" s="586"/>
      <c r="Q19" s="586"/>
      <c r="R19" s="586"/>
      <c r="S19" s="586"/>
      <c r="T19" s="586"/>
      <c r="U19" s="586"/>
      <c r="V19" s="586"/>
      <c r="W19" s="586"/>
      <c r="X19" s="587"/>
      <c r="Y19" s="141"/>
      <c r="Z19" s="140"/>
      <c r="AA19" s="140"/>
      <c r="AB19" s="88"/>
      <c r="AC19" s="88"/>
    </row>
    <row r="20" spans="2:29" s="16" customFormat="1" ht="30" customHeight="1">
      <c r="B20" s="94">
        <v>15</v>
      </c>
      <c r="C20" s="581" t="s">
        <v>2</v>
      </c>
      <c r="D20" s="582"/>
      <c r="E20" s="130"/>
      <c r="F20" s="50" t="s">
        <v>3</v>
      </c>
      <c r="G20" s="130"/>
      <c r="H20" s="50" t="s">
        <v>4</v>
      </c>
      <c r="I20" s="130"/>
      <c r="J20" s="50" t="s">
        <v>5</v>
      </c>
      <c r="K20" s="95"/>
      <c r="L20" s="130"/>
      <c r="M20" s="583" t="s">
        <v>31</v>
      </c>
      <c r="N20" s="584"/>
      <c r="O20" s="585"/>
      <c r="P20" s="586"/>
      <c r="Q20" s="586"/>
      <c r="R20" s="586"/>
      <c r="S20" s="586"/>
      <c r="T20" s="586"/>
      <c r="U20" s="586"/>
      <c r="V20" s="586"/>
      <c r="W20" s="586"/>
      <c r="X20" s="587"/>
      <c r="Y20" s="141"/>
      <c r="Z20" s="140"/>
      <c r="AA20" s="140"/>
      <c r="AB20" s="88"/>
      <c r="AC20" s="88"/>
    </row>
    <row r="21" spans="2:29" s="16" customFormat="1" ht="30" customHeight="1">
      <c r="B21" s="94">
        <v>16</v>
      </c>
      <c r="C21" s="581" t="s">
        <v>2</v>
      </c>
      <c r="D21" s="582"/>
      <c r="E21" s="130"/>
      <c r="F21" s="50" t="s">
        <v>3</v>
      </c>
      <c r="G21" s="130"/>
      <c r="H21" s="50" t="s">
        <v>4</v>
      </c>
      <c r="I21" s="130"/>
      <c r="J21" s="50" t="s">
        <v>5</v>
      </c>
      <c r="K21" s="95"/>
      <c r="L21" s="130"/>
      <c r="M21" s="583" t="s">
        <v>31</v>
      </c>
      <c r="N21" s="584"/>
      <c r="O21" s="585"/>
      <c r="P21" s="586"/>
      <c r="Q21" s="586"/>
      <c r="R21" s="586"/>
      <c r="S21" s="586"/>
      <c r="T21" s="586"/>
      <c r="U21" s="586"/>
      <c r="V21" s="586"/>
      <c r="W21" s="586"/>
      <c r="X21" s="587"/>
      <c r="Y21" s="141"/>
      <c r="Z21" s="140"/>
      <c r="AA21" s="140"/>
      <c r="AB21" s="88"/>
      <c r="AC21" s="88"/>
    </row>
    <row r="22" spans="2:29" s="16" customFormat="1" ht="30" customHeight="1">
      <c r="B22" s="94">
        <v>17</v>
      </c>
      <c r="C22" s="581" t="s">
        <v>2</v>
      </c>
      <c r="D22" s="582"/>
      <c r="E22" s="130"/>
      <c r="F22" s="50" t="s">
        <v>3</v>
      </c>
      <c r="G22" s="130"/>
      <c r="H22" s="50" t="s">
        <v>4</v>
      </c>
      <c r="I22" s="130"/>
      <c r="J22" s="50" t="s">
        <v>5</v>
      </c>
      <c r="K22" s="95"/>
      <c r="L22" s="130"/>
      <c r="M22" s="583" t="s">
        <v>31</v>
      </c>
      <c r="N22" s="584"/>
      <c r="O22" s="585"/>
      <c r="P22" s="586"/>
      <c r="Q22" s="586"/>
      <c r="R22" s="586"/>
      <c r="S22" s="586"/>
      <c r="T22" s="586"/>
      <c r="U22" s="586"/>
      <c r="V22" s="586"/>
      <c r="W22" s="586"/>
      <c r="X22" s="587"/>
      <c r="Y22" s="141"/>
      <c r="Z22" s="140"/>
      <c r="AA22" s="140"/>
      <c r="AB22" s="88"/>
      <c r="AC22" s="88"/>
    </row>
    <row r="23" spans="2:29" s="16" customFormat="1" ht="30" customHeight="1">
      <c r="B23" s="94">
        <v>18</v>
      </c>
      <c r="C23" s="581" t="s">
        <v>2</v>
      </c>
      <c r="D23" s="582"/>
      <c r="E23" s="130"/>
      <c r="F23" s="50" t="s">
        <v>3</v>
      </c>
      <c r="G23" s="130"/>
      <c r="H23" s="50" t="s">
        <v>4</v>
      </c>
      <c r="I23" s="130"/>
      <c r="J23" s="50" t="s">
        <v>5</v>
      </c>
      <c r="K23" s="95"/>
      <c r="L23" s="130"/>
      <c r="M23" s="583" t="s">
        <v>31</v>
      </c>
      <c r="N23" s="584"/>
      <c r="O23" s="585"/>
      <c r="P23" s="586"/>
      <c r="Q23" s="586"/>
      <c r="R23" s="586"/>
      <c r="S23" s="586"/>
      <c r="T23" s="586"/>
      <c r="U23" s="586"/>
      <c r="V23" s="586"/>
      <c r="W23" s="586"/>
      <c r="X23" s="587"/>
      <c r="Y23" s="141"/>
      <c r="Z23" s="140"/>
      <c r="AA23" s="140"/>
      <c r="AB23" s="88"/>
      <c r="AC23" s="88"/>
    </row>
    <row r="24" spans="2:29" s="16" customFormat="1" ht="30" customHeight="1">
      <c r="B24" s="94">
        <v>19</v>
      </c>
      <c r="C24" s="581" t="s">
        <v>2</v>
      </c>
      <c r="D24" s="582"/>
      <c r="E24" s="130"/>
      <c r="F24" s="50" t="s">
        <v>3</v>
      </c>
      <c r="G24" s="130"/>
      <c r="H24" s="50" t="s">
        <v>4</v>
      </c>
      <c r="I24" s="130"/>
      <c r="J24" s="50" t="s">
        <v>5</v>
      </c>
      <c r="K24" s="95"/>
      <c r="L24" s="130"/>
      <c r="M24" s="583" t="s">
        <v>31</v>
      </c>
      <c r="N24" s="584"/>
      <c r="O24" s="585"/>
      <c r="P24" s="586"/>
      <c r="Q24" s="586"/>
      <c r="R24" s="586"/>
      <c r="S24" s="586"/>
      <c r="T24" s="586"/>
      <c r="U24" s="586"/>
      <c r="V24" s="586"/>
      <c r="W24" s="586"/>
      <c r="X24" s="587"/>
      <c r="Y24" s="141"/>
      <c r="Z24" s="140"/>
      <c r="AA24" s="140"/>
      <c r="AB24" s="88"/>
      <c r="AC24" s="88"/>
    </row>
    <row r="25" spans="2:29" s="16" customFormat="1" ht="30" customHeight="1">
      <c r="B25" s="94">
        <v>20</v>
      </c>
      <c r="C25" s="581" t="s">
        <v>2</v>
      </c>
      <c r="D25" s="582"/>
      <c r="E25" s="130"/>
      <c r="F25" s="50" t="s">
        <v>3</v>
      </c>
      <c r="G25" s="130"/>
      <c r="H25" s="50" t="s">
        <v>4</v>
      </c>
      <c r="I25" s="130"/>
      <c r="J25" s="50" t="s">
        <v>5</v>
      </c>
      <c r="K25" s="95"/>
      <c r="L25" s="130"/>
      <c r="M25" s="583" t="s">
        <v>31</v>
      </c>
      <c r="N25" s="584"/>
      <c r="O25" s="585"/>
      <c r="P25" s="586"/>
      <c r="Q25" s="586"/>
      <c r="R25" s="586"/>
      <c r="S25" s="586"/>
      <c r="T25" s="586"/>
      <c r="U25" s="586"/>
      <c r="V25" s="586"/>
      <c r="W25" s="586"/>
      <c r="X25" s="587"/>
      <c r="Y25" s="141"/>
      <c r="Z25" s="140"/>
      <c r="AA25" s="140"/>
      <c r="AB25" s="88"/>
      <c r="AC25" s="88"/>
    </row>
    <row r="26" spans="2:29" s="16" customFormat="1" ht="9.75" customHeight="1">
      <c r="B26" s="51"/>
      <c r="C26" s="53"/>
      <c r="D26" s="53"/>
      <c r="E26" s="53"/>
      <c r="F26" s="53"/>
      <c r="G26" s="53"/>
      <c r="H26" s="53"/>
      <c r="I26" s="53"/>
      <c r="J26" s="53"/>
      <c r="K26" s="53"/>
      <c r="L26" s="53"/>
      <c r="M26" s="51"/>
      <c r="N26" s="51"/>
      <c r="O26" s="53"/>
      <c r="P26" s="53"/>
      <c r="Q26" s="53"/>
      <c r="R26" s="53"/>
      <c r="S26" s="53"/>
      <c r="T26" s="53"/>
      <c r="U26" s="53"/>
      <c r="V26" s="53"/>
      <c r="W26" s="53"/>
      <c r="X26" s="53"/>
      <c r="Y26" s="141"/>
      <c r="Z26" s="140"/>
      <c r="AA26" s="140"/>
      <c r="AB26" s="88"/>
      <c r="AC26" s="88"/>
    </row>
    <row r="27" spans="2:29" s="16" customFormat="1" ht="18" customHeight="1">
      <c r="B27" s="103" t="s">
        <v>228</v>
      </c>
      <c r="C27" s="104"/>
      <c r="D27" s="105"/>
      <c r="E27" s="105"/>
      <c r="F27" s="105"/>
      <c r="G27" s="105"/>
      <c r="H27" s="105"/>
      <c r="I27" s="105"/>
      <c r="J27" s="105"/>
      <c r="K27" s="106"/>
      <c r="L27" s="106"/>
      <c r="M27" s="106"/>
      <c r="N27" s="106"/>
      <c r="O27" s="106"/>
      <c r="P27" s="106"/>
      <c r="Q27" s="106"/>
      <c r="R27" s="107"/>
      <c r="S27" s="107"/>
      <c r="T27" s="107"/>
      <c r="U27" s="107"/>
      <c r="V27" s="107"/>
      <c r="W27" s="107"/>
      <c r="X27" s="108"/>
      <c r="Y27" s="157"/>
      <c r="Z27" s="140"/>
      <c r="AA27" s="140"/>
      <c r="AB27" s="88" t="b">
        <v>0</v>
      </c>
      <c r="AC27" s="88"/>
    </row>
    <row r="28" spans="2:29" s="16" customFormat="1" ht="18" customHeight="1">
      <c r="B28" s="109"/>
      <c r="C28" s="89"/>
      <c r="D28" s="89"/>
      <c r="E28" s="44"/>
      <c r="F28" s="90"/>
      <c r="G28" s="90"/>
      <c r="H28" s="61"/>
      <c r="I28" s="61"/>
      <c r="J28" s="61"/>
      <c r="K28" s="52"/>
      <c r="L28" s="52"/>
      <c r="M28" s="52"/>
      <c r="N28" s="52"/>
      <c r="O28" s="52"/>
      <c r="P28" s="52"/>
      <c r="Q28" s="52"/>
      <c r="X28" s="110"/>
      <c r="Y28" s="157"/>
      <c r="Z28" s="140"/>
      <c r="AA28" s="140"/>
      <c r="AB28" s="88"/>
      <c r="AC28" s="88"/>
    </row>
    <row r="29" spans="2:29" ht="18" customHeight="1">
      <c r="B29" s="109"/>
      <c r="C29" s="89"/>
      <c r="D29" s="89"/>
      <c r="E29" s="59"/>
      <c r="F29" s="44"/>
      <c r="G29" s="44"/>
      <c r="H29" s="16"/>
      <c r="I29" s="16"/>
      <c r="J29" s="16"/>
      <c r="K29" s="16"/>
      <c r="L29" s="16"/>
      <c r="M29" s="16"/>
      <c r="N29" s="16"/>
      <c r="O29" s="16"/>
      <c r="P29" s="16"/>
      <c r="Q29" s="16"/>
      <c r="R29" s="16"/>
      <c r="S29" s="16"/>
      <c r="T29" s="16"/>
      <c r="U29" s="16"/>
      <c r="V29" s="16"/>
      <c r="W29" s="16"/>
      <c r="X29" s="110"/>
      <c r="AB29" s="126"/>
      <c r="AC29" s="126"/>
    </row>
    <row r="30" spans="2:29" ht="11.45" customHeight="1">
      <c r="B30" s="112"/>
      <c r="C30" s="113"/>
      <c r="D30" s="113"/>
      <c r="E30" s="113"/>
      <c r="F30" s="113"/>
      <c r="G30" s="113"/>
      <c r="H30" s="113"/>
      <c r="I30" s="113"/>
      <c r="J30" s="113"/>
      <c r="K30" s="113"/>
      <c r="L30" s="113"/>
      <c r="M30" s="113"/>
      <c r="N30" s="113"/>
      <c r="O30" s="113"/>
      <c r="P30" s="113"/>
      <c r="Q30" s="113"/>
      <c r="R30" s="113"/>
      <c r="S30" s="113"/>
      <c r="T30" s="113"/>
      <c r="U30" s="113"/>
      <c r="V30" s="113"/>
      <c r="W30" s="113"/>
      <c r="X30" s="114"/>
    </row>
    <row r="31" spans="2:29" hidden="1"/>
  </sheetData>
  <sheetProtection algorithmName="SHA-512" hashValue="uu6QootHj2o0hjaiBwhNW1UEeTbpUzm6Lu0oTwRtvxw7d/8cwv+FlMccbQzJDvGKwKMvQN/xFATB8A8Fn1tr5Q==" saltValue="BNuG+UN51kg6SEYvAD1zhg==" spinCount="100000" sheet="1" selectLockedCells="1"/>
  <mergeCells count="66">
    <mergeCell ref="C5:K5"/>
    <mergeCell ref="L5:N5"/>
    <mergeCell ref="O5:X5"/>
    <mergeCell ref="C3:O3"/>
    <mergeCell ref="C2:O2"/>
    <mergeCell ref="C6:D6"/>
    <mergeCell ref="M6:N6"/>
    <mergeCell ref="O6:X6"/>
    <mergeCell ref="C7:D7"/>
    <mergeCell ref="M7:N7"/>
    <mergeCell ref="O7:X7"/>
    <mergeCell ref="C8:D8"/>
    <mergeCell ref="M8:N8"/>
    <mergeCell ref="O8:X8"/>
    <mergeCell ref="C9:D9"/>
    <mergeCell ref="M9:N9"/>
    <mergeCell ref="O9:X9"/>
    <mergeCell ref="C10:D10"/>
    <mergeCell ref="M10:N10"/>
    <mergeCell ref="O10:X10"/>
    <mergeCell ref="C11:D11"/>
    <mergeCell ref="M11:N11"/>
    <mergeCell ref="O11:X11"/>
    <mergeCell ref="C12:D12"/>
    <mergeCell ref="M12:N12"/>
    <mergeCell ref="O12:X12"/>
    <mergeCell ref="C13:D13"/>
    <mergeCell ref="M13:N13"/>
    <mergeCell ref="O13:X13"/>
    <mergeCell ref="C14:D14"/>
    <mergeCell ref="M14:N14"/>
    <mergeCell ref="O14:X14"/>
    <mergeCell ref="C15:D15"/>
    <mergeCell ref="M15:N15"/>
    <mergeCell ref="O15:X15"/>
    <mergeCell ref="C16:D16"/>
    <mergeCell ref="M16:N16"/>
    <mergeCell ref="O16:X16"/>
    <mergeCell ref="C17:D17"/>
    <mergeCell ref="M17:N17"/>
    <mergeCell ref="O17:X17"/>
    <mergeCell ref="C25:D25"/>
    <mergeCell ref="M25:N25"/>
    <mergeCell ref="O25:X25"/>
    <mergeCell ref="C18:D18"/>
    <mergeCell ref="M18:N18"/>
    <mergeCell ref="O18:X18"/>
    <mergeCell ref="C19:D19"/>
    <mergeCell ref="M19:N19"/>
    <mergeCell ref="O19:X19"/>
    <mergeCell ref="U1:X1"/>
    <mergeCell ref="C23:D23"/>
    <mergeCell ref="M23:N23"/>
    <mergeCell ref="O23:X23"/>
    <mergeCell ref="C24:D24"/>
    <mergeCell ref="M24:N24"/>
    <mergeCell ref="O24:X24"/>
    <mergeCell ref="C21:D21"/>
    <mergeCell ref="M21:N21"/>
    <mergeCell ref="O21:X21"/>
    <mergeCell ref="C22:D22"/>
    <mergeCell ref="M22:N22"/>
    <mergeCell ref="O22:X22"/>
    <mergeCell ref="C20:D20"/>
    <mergeCell ref="M20:N20"/>
    <mergeCell ref="O20:X20"/>
  </mergeCells>
  <phoneticPr fontId="7"/>
  <conditionalFormatting sqref="E6 G6 I6 L6 O6:X6">
    <cfRule type="expression" dxfId="219" priority="2">
      <formula>$AC$3=TRUE</formula>
    </cfRule>
  </conditionalFormatting>
  <conditionalFormatting sqref="E6">
    <cfRule type="expression" dxfId="218" priority="12">
      <formula>E6=""</formula>
    </cfRule>
  </conditionalFormatting>
  <conditionalFormatting sqref="G6">
    <cfRule type="expression" dxfId="217" priority="11">
      <formula>G6=""</formula>
    </cfRule>
  </conditionalFormatting>
  <conditionalFormatting sqref="I6">
    <cfRule type="expression" dxfId="216" priority="10">
      <formula>I6=""</formula>
    </cfRule>
  </conditionalFormatting>
  <conditionalFormatting sqref="L6">
    <cfRule type="expression" dxfId="215" priority="9">
      <formula>L6=""</formula>
    </cfRule>
  </conditionalFormatting>
  <conditionalFormatting sqref="O6:X6">
    <cfRule type="expression" dxfId="214" priority="8">
      <formula>$O$6=""</formula>
    </cfRule>
  </conditionalFormatting>
  <conditionalFormatting sqref="P3 S3">
    <cfRule type="expression" dxfId="213" priority="5">
      <formula>AND($AB$3=FALSE,$AC$3=FALSE)</formula>
    </cfRule>
  </conditionalFormatting>
  <pageMargins left="0.70866141732283472" right="0.70866141732283472" top="0.43307086614173229" bottom="0.74803149606299213" header="0.31496062992125984" footer="0.31496062992125984"/>
  <pageSetup paperSize="9" scale="98" orientation="portrait" blackAndWhite="1" r:id="rId1"/>
  <headerFooter>
    <oddFooter xml:space="preserve">&amp;C3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1794" r:id="rId4" name="Check Box 2">
              <controlPr locked="0" defaultSize="0" autoFill="0" autoLine="0" autoPict="0">
                <anchor moveWithCells="1">
                  <from>
                    <xdr:col>15</xdr:col>
                    <xdr:colOff>28575</xdr:colOff>
                    <xdr:row>2</xdr:row>
                    <xdr:rowOff>28575</xdr:rowOff>
                  </from>
                  <to>
                    <xdr:col>16</xdr:col>
                    <xdr:colOff>38100</xdr:colOff>
                    <xdr:row>2</xdr:row>
                    <xdr:rowOff>238125</xdr:rowOff>
                  </to>
                </anchor>
              </controlPr>
            </control>
          </mc:Choice>
        </mc:AlternateContent>
        <mc:AlternateContent xmlns:mc="http://schemas.openxmlformats.org/markup-compatibility/2006">
          <mc:Choice Requires="x14">
            <control shapeId="161795" r:id="rId5" name="Check Box 3">
              <controlPr locked="0" defaultSize="0" autoFill="0" autoLine="0" autoPict="0">
                <anchor moveWithCells="1">
                  <from>
                    <xdr:col>18</xdr:col>
                    <xdr:colOff>57150</xdr:colOff>
                    <xdr:row>2</xdr:row>
                    <xdr:rowOff>47625</xdr:rowOff>
                  </from>
                  <to>
                    <xdr:col>19</xdr:col>
                    <xdr:colOff>19050</xdr:colOff>
                    <xdr:row>2</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B1D4264C-823C-414D-ABBF-D70B827F19DB}">
          <x14:formula1>
            <xm:f>入力規則!$H$2:$H$32</xm:f>
          </x14:formula1>
          <xm:sqref>I6:I19 I21:I26 I20</xm:sqref>
        </x14:dataValidation>
        <x14:dataValidation type="list" allowBlank="1" showInputMessage="1" showErrorMessage="1" xr:uid="{EBDAC548-C12B-408C-AB51-E060DD9A8984}">
          <x14:formula1>
            <xm:f>入力規則!$G$2:$G$13</xm:f>
          </x14:formula1>
          <xm:sqref>G6:G19 G21:G26 G20</xm:sqref>
        </x14:dataValidation>
        <x14:dataValidation type="list" allowBlank="1" showInputMessage="1" showErrorMessage="1" xr:uid="{6FEF2BAC-FF0D-4A33-A978-0900F9F6865F}">
          <x14:formula1>
            <xm:f>入力規則!$F$3:$F$7</xm:f>
          </x14:formula1>
          <xm:sqref>E6 E7:E19 E21:E26 E20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538DD5"/>
    <pageSetUpPr fitToPage="1"/>
  </sheetPr>
  <dimension ref="B1:AT31"/>
  <sheetViews>
    <sheetView showGridLines="0" zoomScaleNormal="100" zoomScaleSheetLayoutView="100" workbookViewId="0">
      <selection activeCell="H6" sqref="H6:O6"/>
    </sheetView>
  </sheetViews>
  <sheetFormatPr defaultColWidth="9" defaultRowHeight="13.5"/>
  <cols>
    <col min="1" max="1" width="1.375" style="16" customWidth="1"/>
    <col min="2" max="2" width="2.375" style="17" customWidth="1"/>
    <col min="3" max="3" width="1.875" style="16" customWidth="1"/>
    <col min="4" max="4" width="3.625" style="16" customWidth="1"/>
    <col min="5" max="5" width="6.25" style="16" customWidth="1"/>
    <col min="6" max="7" width="3.25" style="16" customWidth="1"/>
    <col min="8" max="8" width="2.875" style="16" customWidth="1"/>
    <col min="9" max="13" width="2.125" style="16" customWidth="1"/>
    <col min="14" max="14" width="2" style="16" customWidth="1"/>
    <col min="15" max="15" width="12.625" style="16" customWidth="1"/>
    <col min="16" max="16" width="2" style="16" customWidth="1"/>
    <col min="17" max="17" width="3" style="16" customWidth="1"/>
    <col min="18" max="22" width="2.125" style="16" customWidth="1"/>
    <col min="23" max="25" width="1.625" style="16" customWidth="1"/>
    <col min="26" max="26" width="7.875" style="16" customWidth="1"/>
    <col min="27" max="27" width="24.75" style="97" customWidth="1"/>
    <col min="28" max="28" width="5.5" style="140" customWidth="1"/>
    <col min="29" max="29" width="8.125" style="140" customWidth="1"/>
    <col min="30" max="32" width="9" style="140" hidden="1" customWidth="1"/>
    <col min="33" max="33" width="9" style="16" hidden="1" customWidth="1"/>
    <col min="34" max="38" width="9" style="16" customWidth="1"/>
    <col min="39" max="39" width="6.25" style="16" customWidth="1"/>
    <col min="40" max="40" width="2.5" style="16" customWidth="1"/>
    <col min="41" max="42" width="9" style="16" customWidth="1"/>
    <col min="43" max="16384" width="9" style="16"/>
  </cols>
  <sheetData>
    <row r="1" spans="2:46" ht="19.5" customHeight="1">
      <c r="X1" s="96"/>
      <c r="Y1" s="580" t="str">
        <f>申１!X1</f>
        <v>令和6年度パパ</v>
      </c>
      <c r="Z1" s="580"/>
      <c r="AA1" s="580"/>
      <c r="AD1" s="146"/>
      <c r="AE1" s="146"/>
      <c r="AF1" s="146"/>
      <c r="AG1" s="88"/>
    </row>
    <row r="2" spans="2:46" ht="19.5" customHeight="1">
      <c r="B2" s="82" t="s">
        <v>442</v>
      </c>
      <c r="C2" s="16" t="s">
        <v>439</v>
      </c>
      <c r="D2" s="18"/>
      <c r="E2" s="18"/>
      <c r="F2" s="18"/>
      <c r="G2" s="18"/>
      <c r="H2" s="18"/>
      <c r="AD2" s="146"/>
      <c r="AE2" s="146"/>
      <c r="AF2" s="146"/>
      <c r="AG2" s="88"/>
    </row>
    <row r="3" spans="2:46" ht="19.5" customHeight="1">
      <c r="B3" s="328" t="s">
        <v>415</v>
      </c>
      <c r="C3" s="18"/>
      <c r="D3" s="18"/>
      <c r="E3" s="18"/>
      <c r="F3" s="18"/>
      <c r="G3" s="18"/>
      <c r="H3" s="18"/>
      <c r="AD3" s="146"/>
      <c r="AE3" s="146"/>
      <c r="AF3" s="146"/>
      <c r="AG3" s="88"/>
      <c r="AO3" s="618"/>
      <c r="AP3" s="618"/>
      <c r="AQ3" s="618"/>
      <c r="AR3" s="618"/>
      <c r="AS3" s="618"/>
      <c r="AT3" s="618"/>
    </row>
    <row r="4" spans="2:46" ht="19.5" customHeight="1">
      <c r="B4" s="98"/>
      <c r="C4" s="18"/>
      <c r="D4" s="18"/>
      <c r="E4" s="18"/>
      <c r="F4" s="18"/>
      <c r="G4" s="18"/>
      <c r="H4" s="18"/>
      <c r="AD4" s="146"/>
      <c r="AE4" s="146"/>
      <c r="AF4" s="146"/>
      <c r="AG4" s="88"/>
      <c r="AO4" s="160"/>
      <c r="AP4" s="160"/>
      <c r="AQ4" s="160"/>
      <c r="AR4" s="160"/>
      <c r="AS4" s="160"/>
      <c r="AT4" s="160"/>
    </row>
    <row r="5" spans="2:46" s="61" customFormat="1" ht="26.85" customHeight="1">
      <c r="B5" s="610"/>
      <c r="C5" s="450"/>
      <c r="D5" s="450"/>
      <c r="E5" s="450"/>
      <c r="F5" s="50"/>
      <c r="G5" s="95"/>
      <c r="H5" s="591" t="s">
        <v>393</v>
      </c>
      <c r="I5" s="583"/>
      <c r="J5" s="583"/>
      <c r="K5" s="583"/>
      <c r="L5" s="583"/>
      <c r="M5" s="583"/>
      <c r="N5" s="583"/>
      <c r="O5" s="584"/>
      <c r="P5" s="591" t="s">
        <v>273</v>
      </c>
      <c r="Q5" s="583"/>
      <c r="R5" s="450"/>
      <c r="S5" s="450"/>
      <c r="T5" s="450"/>
      <c r="U5" s="450"/>
      <c r="V5" s="450"/>
      <c r="W5" s="450"/>
      <c r="X5" s="450"/>
      <c r="Y5" s="450"/>
      <c r="Z5" s="436"/>
      <c r="AA5" s="94" t="s">
        <v>298</v>
      </c>
      <c r="AB5" s="143"/>
      <c r="AC5" s="143"/>
      <c r="AD5" s="147"/>
      <c r="AE5" s="147"/>
      <c r="AF5" s="147"/>
      <c r="AG5" s="81"/>
    </row>
    <row r="6" spans="2:46" ht="50.1" customHeight="1">
      <c r="B6" s="622" t="s">
        <v>272</v>
      </c>
      <c r="C6" s="622"/>
      <c r="D6" s="622"/>
      <c r="E6" s="622"/>
      <c r="F6" s="525" t="s">
        <v>230</v>
      </c>
      <c r="G6" s="527"/>
      <c r="H6" s="620"/>
      <c r="I6" s="620"/>
      <c r="J6" s="620"/>
      <c r="K6" s="620"/>
      <c r="L6" s="620"/>
      <c r="M6" s="620"/>
      <c r="N6" s="620"/>
      <c r="O6" s="621"/>
      <c r="P6" s="619"/>
      <c r="Q6" s="620"/>
      <c r="R6" s="620"/>
      <c r="S6" s="620"/>
      <c r="T6" s="620"/>
      <c r="U6" s="620"/>
      <c r="V6" s="620"/>
      <c r="W6" s="620"/>
      <c r="X6" s="620"/>
      <c r="Y6" s="620"/>
      <c r="Z6" s="621"/>
      <c r="AA6" s="400"/>
      <c r="AD6" s="146"/>
      <c r="AE6" s="146"/>
      <c r="AF6" s="146"/>
      <c r="AG6" s="88"/>
    </row>
    <row r="7" spans="2:46" ht="50.1" customHeight="1">
      <c r="B7" s="622"/>
      <c r="C7" s="622"/>
      <c r="D7" s="622"/>
      <c r="E7" s="622"/>
      <c r="F7" s="623" t="s">
        <v>29</v>
      </c>
      <c r="G7" s="624"/>
      <c r="H7" s="607"/>
      <c r="I7" s="608"/>
      <c r="J7" s="608"/>
      <c r="K7" s="608"/>
      <c r="L7" s="608"/>
      <c r="M7" s="608"/>
      <c r="N7" s="608"/>
      <c r="O7" s="609"/>
      <c r="P7" s="607"/>
      <c r="Q7" s="608"/>
      <c r="R7" s="608"/>
      <c r="S7" s="608"/>
      <c r="T7" s="608"/>
      <c r="U7" s="608"/>
      <c r="V7" s="608"/>
      <c r="W7" s="608"/>
      <c r="X7" s="608"/>
      <c r="Y7" s="608"/>
      <c r="Z7" s="609"/>
      <c r="AA7" s="401"/>
      <c r="AD7" s="88"/>
      <c r="AE7" s="88"/>
      <c r="AF7" s="146"/>
      <c r="AG7" s="88"/>
    </row>
    <row r="8" spans="2:46" ht="24.95" customHeight="1">
      <c r="B8" s="538" t="s">
        <v>305</v>
      </c>
      <c r="C8" s="613"/>
      <c r="D8" s="613"/>
      <c r="E8" s="613"/>
      <c r="F8" s="625" t="s">
        <v>230</v>
      </c>
      <c r="G8" s="539"/>
      <c r="H8" s="598" t="s">
        <v>312</v>
      </c>
      <c r="I8" s="599"/>
      <c r="J8" s="599"/>
      <c r="K8" s="599"/>
      <c r="L8" s="599"/>
      <c r="M8" s="599"/>
      <c r="N8" s="599"/>
      <c r="O8" s="600"/>
      <c r="P8" s="598" t="s">
        <v>312</v>
      </c>
      <c r="Q8" s="599"/>
      <c r="R8" s="599"/>
      <c r="S8" s="599"/>
      <c r="T8" s="599"/>
      <c r="U8" s="599"/>
      <c r="V8" s="599"/>
      <c r="W8" s="599"/>
      <c r="X8" s="599"/>
      <c r="Y8" s="599"/>
      <c r="Z8" s="600"/>
      <c r="AA8" s="628"/>
      <c r="AD8" s="88" t="b">
        <v>0</v>
      </c>
      <c r="AE8" s="88" t="b">
        <v>0</v>
      </c>
      <c r="AF8" s="88"/>
      <c r="AG8" s="88"/>
    </row>
    <row r="9" spans="2:46" ht="45" customHeight="1">
      <c r="B9" s="626"/>
      <c r="C9" s="627"/>
      <c r="D9" s="627"/>
      <c r="E9" s="627"/>
      <c r="F9" s="623"/>
      <c r="G9" s="624"/>
      <c r="H9" s="607"/>
      <c r="I9" s="608"/>
      <c r="J9" s="608"/>
      <c r="K9" s="608"/>
      <c r="L9" s="608"/>
      <c r="M9" s="608"/>
      <c r="N9" s="608"/>
      <c r="O9" s="609"/>
      <c r="P9" s="607"/>
      <c r="Q9" s="608"/>
      <c r="R9" s="608"/>
      <c r="S9" s="608"/>
      <c r="T9" s="608"/>
      <c r="U9" s="608"/>
      <c r="V9" s="608"/>
      <c r="W9" s="608"/>
      <c r="X9" s="608"/>
      <c r="Y9" s="608"/>
      <c r="Z9" s="609"/>
      <c r="AA9" s="629"/>
      <c r="AD9" s="88"/>
      <c r="AE9" s="88"/>
      <c r="AF9" s="88"/>
      <c r="AG9" s="88"/>
    </row>
    <row r="10" spans="2:46" ht="24.95" customHeight="1">
      <c r="B10" s="626"/>
      <c r="C10" s="627"/>
      <c r="D10" s="627"/>
      <c r="E10" s="627"/>
      <c r="F10" s="540" t="s">
        <v>29</v>
      </c>
      <c r="G10" s="541"/>
      <c r="H10" s="601" t="s">
        <v>312</v>
      </c>
      <c r="I10" s="602"/>
      <c r="J10" s="602"/>
      <c r="K10" s="602"/>
      <c r="L10" s="602"/>
      <c r="M10" s="602"/>
      <c r="N10" s="602"/>
      <c r="O10" s="603"/>
      <c r="P10" s="601" t="s">
        <v>312</v>
      </c>
      <c r="Q10" s="602"/>
      <c r="R10" s="602"/>
      <c r="S10" s="602"/>
      <c r="T10" s="602"/>
      <c r="U10" s="602"/>
      <c r="V10" s="602"/>
      <c r="W10" s="602"/>
      <c r="X10" s="602"/>
      <c r="Y10" s="602"/>
      <c r="Z10" s="603"/>
      <c r="AA10" s="630"/>
      <c r="AB10" s="141"/>
      <c r="AC10" s="141"/>
      <c r="AD10" s="54" t="b">
        <v>0</v>
      </c>
      <c r="AE10" s="54" t="b">
        <v>0</v>
      </c>
      <c r="AF10" s="88"/>
      <c r="AG10" s="88"/>
    </row>
    <row r="11" spans="2:46" ht="45" customHeight="1">
      <c r="B11" s="615"/>
      <c r="C11" s="554"/>
      <c r="D11" s="554"/>
      <c r="E11" s="554"/>
      <c r="F11" s="623"/>
      <c r="G11" s="624"/>
      <c r="H11" s="607"/>
      <c r="I11" s="608"/>
      <c r="J11" s="608"/>
      <c r="K11" s="608"/>
      <c r="L11" s="608"/>
      <c r="M11" s="608"/>
      <c r="N11" s="608"/>
      <c r="O11" s="609"/>
      <c r="P11" s="607"/>
      <c r="Q11" s="608"/>
      <c r="R11" s="608"/>
      <c r="S11" s="608"/>
      <c r="T11" s="608"/>
      <c r="U11" s="608"/>
      <c r="V11" s="608"/>
      <c r="W11" s="608"/>
      <c r="X11" s="608"/>
      <c r="Y11" s="608"/>
      <c r="Z11" s="609"/>
      <c r="AA11" s="629"/>
      <c r="AB11" s="141"/>
      <c r="AC11" s="141"/>
      <c r="AD11" s="54"/>
      <c r="AE11" s="88"/>
      <c r="AF11" s="88"/>
      <c r="AG11" s="88"/>
    </row>
    <row r="12" spans="2:46" ht="60" customHeight="1">
      <c r="B12" s="610" t="s">
        <v>306</v>
      </c>
      <c r="C12" s="611"/>
      <c r="D12" s="611"/>
      <c r="E12" s="611"/>
      <c r="F12" s="611"/>
      <c r="G12" s="612"/>
      <c r="H12" s="607"/>
      <c r="I12" s="608"/>
      <c r="J12" s="608"/>
      <c r="K12" s="608"/>
      <c r="L12" s="608"/>
      <c r="M12" s="608"/>
      <c r="N12" s="608"/>
      <c r="O12" s="609"/>
      <c r="P12" s="604"/>
      <c r="Q12" s="605"/>
      <c r="R12" s="605"/>
      <c r="S12" s="605"/>
      <c r="T12" s="605"/>
      <c r="U12" s="605"/>
      <c r="V12" s="605"/>
      <c r="W12" s="605"/>
      <c r="X12" s="605"/>
      <c r="Y12" s="605"/>
      <c r="Z12" s="606"/>
      <c r="AA12" s="402"/>
      <c r="AB12" s="148"/>
      <c r="AC12" s="148"/>
      <c r="AD12" s="165"/>
      <c r="AE12" s="123"/>
      <c r="AF12" s="123"/>
      <c r="AG12" s="123"/>
      <c r="AH12" s="99"/>
      <c r="AI12" s="99"/>
      <c r="AJ12" s="99"/>
    </row>
    <row r="13" spans="2:46" ht="20.100000000000001" customHeight="1">
      <c r="B13" s="538" t="s">
        <v>231</v>
      </c>
      <c r="C13" s="613"/>
      <c r="D13" s="613"/>
      <c r="E13" s="613"/>
      <c r="F13" s="613"/>
      <c r="G13" s="614"/>
      <c r="H13" s="326"/>
      <c r="I13" s="68" t="s">
        <v>268</v>
      </c>
      <c r="J13" s="65"/>
      <c r="K13" s="329"/>
      <c r="L13" s="65"/>
      <c r="M13" s="68"/>
      <c r="N13" s="65"/>
      <c r="O13" s="65" t="s">
        <v>315</v>
      </c>
      <c r="P13" s="326"/>
      <c r="Q13" s="68" t="s">
        <v>284</v>
      </c>
      <c r="R13" s="65"/>
      <c r="S13" s="65"/>
      <c r="T13" s="65"/>
      <c r="U13" s="65"/>
      <c r="V13" s="68" t="s">
        <v>232</v>
      </c>
      <c r="W13" s="65"/>
      <c r="X13" s="65"/>
      <c r="Y13" s="65"/>
      <c r="Z13" s="222"/>
      <c r="AA13" s="597"/>
      <c r="AB13" s="141"/>
      <c r="AC13" s="141"/>
      <c r="AD13" s="166" t="b">
        <v>0</v>
      </c>
      <c r="AE13" s="100" t="b">
        <v>0</v>
      </c>
      <c r="AF13" s="100" t="b">
        <v>0</v>
      </c>
      <c r="AG13" s="100" t="b">
        <v>0</v>
      </c>
    </row>
    <row r="14" spans="2:46" ht="35.25" customHeight="1">
      <c r="B14" s="615"/>
      <c r="C14" s="554"/>
      <c r="D14" s="554"/>
      <c r="E14" s="554"/>
      <c r="F14" s="554"/>
      <c r="G14" s="616"/>
      <c r="H14" s="594" t="s">
        <v>233</v>
      </c>
      <c r="I14" s="595"/>
      <c r="J14" s="595"/>
      <c r="K14" s="595"/>
      <c r="L14" s="595"/>
      <c r="M14" s="595"/>
      <c r="N14" s="595"/>
      <c r="O14" s="596"/>
      <c r="P14" s="594" t="s">
        <v>233</v>
      </c>
      <c r="Q14" s="595"/>
      <c r="R14" s="595"/>
      <c r="S14" s="595"/>
      <c r="T14" s="595"/>
      <c r="U14" s="595"/>
      <c r="V14" s="595"/>
      <c r="W14" s="595"/>
      <c r="X14" s="595"/>
      <c r="Y14" s="595"/>
      <c r="Z14" s="596"/>
      <c r="AA14" s="597"/>
      <c r="AB14" s="141"/>
      <c r="AC14" s="141"/>
      <c r="AD14" s="149"/>
      <c r="AE14" s="146"/>
      <c r="AF14" s="146"/>
      <c r="AG14" s="88"/>
    </row>
    <row r="15" spans="2:46" ht="24.95" customHeight="1">
      <c r="B15" s="61"/>
      <c r="C15" s="60"/>
      <c r="D15" s="60"/>
      <c r="E15" s="60"/>
      <c r="F15" s="101"/>
      <c r="G15" s="101"/>
      <c r="H15" s="101"/>
      <c r="I15" s="101"/>
      <c r="J15" s="101"/>
      <c r="K15" s="101"/>
      <c r="L15" s="101"/>
      <c r="M15" s="101"/>
      <c r="N15" s="101"/>
      <c r="O15" s="101"/>
      <c r="P15" s="101"/>
      <c r="Q15" s="101"/>
      <c r="R15" s="101"/>
      <c r="S15" s="101"/>
      <c r="T15" s="101"/>
      <c r="U15" s="101"/>
      <c r="V15" s="101"/>
      <c r="W15" s="101"/>
      <c r="X15" s="101"/>
      <c r="Y15" s="101"/>
      <c r="Z15" s="101"/>
      <c r="AA15" s="102"/>
      <c r="AB15" s="141"/>
      <c r="AC15" s="141"/>
      <c r="AD15" s="141"/>
    </row>
    <row r="16" spans="2:46" ht="20.100000000000001" customHeight="1">
      <c r="B16" s="592" t="s">
        <v>293</v>
      </c>
      <c r="C16" s="592"/>
      <c r="D16" s="617" t="s">
        <v>459</v>
      </c>
      <c r="E16" s="617"/>
      <c r="F16" s="617"/>
      <c r="G16" s="617"/>
      <c r="H16" s="617"/>
      <c r="I16" s="617"/>
      <c r="J16" s="617"/>
      <c r="K16" s="617"/>
      <c r="L16" s="617"/>
      <c r="M16" s="617"/>
      <c r="N16" s="617"/>
      <c r="O16" s="617"/>
      <c r="P16" s="617"/>
      <c r="Q16" s="617"/>
      <c r="R16" s="617"/>
      <c r="S16" s="617"/>
      <c r="T16" s="617"/>
      <c r="U16" s="617"/>
      <c r="V16" s="617"/>
      <c r="W16" s="617"/>
      <c r="X16" s="617"/>
      <c r="Y16" s="617"/>
      <c r="Z16" s="617"/>
      <c r="AA16" s="617"/>
    </row>
    <row r="17" spans="2:27" ht="28.5" customHeight="1">
      <c r="B17" s="593" t="s">
        <v>294</v>
      </c>
      <c r="C17" s="593"/>
      <c r="D17" s="592" t="s">
        <v>460</v>
      </c>
      <c r="E17" s="592"/>
      <c r="F17" s="592"/>
      <c r="G17" s="592"/>
      <c r="H17" s="592"/>
      <c r="I17" s="592"/>
      <c r="J17" s="592"/>
      <c r="K17" s="592"/>
      <c r="L17" s="592"/>
      <c r="M17" s="592"/>
      <c r="N17" s="592"/>
      <c r="O17" s="592"/>
      <c r="P17" s="592"/>
      <c r="Q17" s="592"/>
      <c r="R17" s="592"/>
      <c r="S17" s="592"/>
      <c r="T17" s="592"/>
      <c r="U17" s="592"/>
      <c r="V17" s="592"/>
      <c r="W17" s="592"/>
      <c r="X17" s="592"/>
      <c r="Y17" s="592"/>
      <c r="Z17" s="592"/>
      <c r="AA17" s="592"/>
    </row>
    <row r="18" spans="2:27" ht="20.100000000000001" customHeight="1">
      <c r="B18" s="44" t="s">
        <v>295</v>
      </c>
      <c r="C18" s="44"/>
      <c r="D18" s="44" t="s">
        <v>296</v>
      </c>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100000000000001" customHeight="1">
      <c r="B19" s="44" t="s">
        <v>297</v>
      </c>
      <c r="C19" s="44"/>
      <c r="D19" s="44" t="s">
        <v>394</v>
      </c>
      <c r="E19" s="44"/>
      <c r="F19" s="44"/>
      <c r="G19" s="44"/>
      <c r="H19" s="44"/>
      <c r="I19" s="44"/>
      <c r="J19" s="44"/>
      <c r="K19" s="44"/>
      <c r="L19" s="44"/>
      <c r="M19" s="44"/>
      <c r="N19" s="44"/>
      <c r="O19" s="44"/>
      <c r="P19" s="44"/>
      <c r="Q19" s="44"/>
      <c r="R19" s="44"/>
      <c r="S19" s="44"/>
      <c r="T19" s="44"/>
      <c r="U19" s="44"/>
      <c r="V19" s="44"/>
      <c r="W19" s="44"/>
      <c r="X19" s="44"/>
      <c r="Y19" s="44"/>
      <c r="Z19" s="44"/>
      <c r="AA19" s="44"/>
    </row>
    <row r="20" spans="2:27" ht="20.100000000000001" customHeight="1">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22.5" customHeight="1">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row>
    <row r="22" spans="2:27" ht="27" customHeight="1">
      <c r="B22" s="115" t="s">
        <v>274</v>
      </c>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7"/>
    </row>
    <row r="23" spans="2:27" ht="23.25" customHeight="1">
      <c r="B23" s="118"/>
      <c r="C23" s="99"/>
      <c r="D23" s="99"/>
      <c r="E23" s="99"/>
      <c r="F23" s="99"/>
      <c r="G23" s="99"/>
      <c r="H23" s="99"/>
      <c r="I23" s="99"/>
      <c r="J23" s="99"/>
      <c r="K23" s="99"/>
      <c r="L23" s="99"/>
      <c r="M23" s="99"/>
      <c r="N23" s="99"/>
      <c r="O23" s="99"/>
      <c r="P23" s="99"/>
      <c r="Q23" s="99"/>
      <c r="R23" s="99"/>
      <c r="S23" s="99"/>
      <c r="T23" s="99"/>
      <c r="U23" s="99"/>
      <c r="V23" s="99"/>
      <c r="W23" s="99"/>
      <c r="X23" s="99"/>
      <c r="Y23" s="99"/>
      <c r="Z23" s="99"/>
      <c r="AA23" s="119"/>
    </row>
    <row r="24" spans="2:27" ht="23.25" customHeight="1">
      <c r="B24" s="118"/>
      <c r="C24" s="99"/>
      <c r="D24" s="99"/>
      <c r="E24" s="99"/>
      <c r="F24" s="99"/>
      <c r="G24" s="99"/>
      <c r="H24" s="99"/>
      <c r="I24" s="99"/>
      <c r="J24" s="99"/>
      <c r="K24" s="99"/>
      <c r="L24" s="99"/>
      <c r="M24" s="99"/>
      <c r="N24" s="99"/>
      <c r="O24" s="99"/>
      <c r="P24" s="99"/>
      <c r="Q24" s="99"/>
      <c r="R24" s="99"/>
      <c r="S24" s="99"/>
      <c r="T24" s="99"/>
      <c r="U24" s="99"/>
      <c r="V24" s="99"/>
      <c r="W24" s="99"/>
      <c r="X24" s="99"/>
      <c r="Y24" s="99"/>
      <c r="Z24" s="99"/>
      <c r="AA24" s="119"/>
    </row>
    <row r="25" spans="2:27" ht="23.25" customHeight="1">
      <c r="B25" s="118"/>
      <c r="C25" s="99"/>
      <c r="D25" s="99"/>
      <c r="E25" s="99"/>
      <c r="F25" s="99"/>
      <c r="G25" s="99"/>
      <c r="H25" s="99"/>
      <c r="I25" s="99"/>
      <c r="J25" s="99"/>
      <c r="K25" s="99"/>
      <c r="L25" s="99"/>
      <c r="M25" s="99"/>
      <c r="N25" s="99"/>
      <c r="O25" s="99"/>
      <c r="P25" s="99"/>
      <c r="Q25" s="99"/>
      <c r="R25" s="99"/>
      <c r="S25" s="99"/>
      <c r="T25" s="99"/>
      <c r="U25" s="99"/>
      <c r="V25" s="99"/>
      <c r="W25" s="99"/>
      <c r="X25" s="99"/>
      <c r="Y25" s="99"/>
      <c r="Z25" s="99"/>
      <c r="AA25" s="119"/>
    </row>
    <row r="26" spans="2:27" ht="17.25" customHeight="1">
      <c r="B26" s="118"/>
      <c r="C26" s="99"/>
      <c r="D26" s="99"/>
      <c r="E26" s="99"/>
      <c r="F26" s="99"/>
      <c r="G26" s="99"/>
      <c r="H26" s="99"/>
      <c r="I26" s="99"/>
      <c r="J26" s="99"/>
      <c r="K26" s="99"/>
      <c r="L26" s="99"/>
      <c r="M26" s="99"/>
      <c r="N26" s="99"/>
      <c r="O26" s="99"/>
      <c r="P26" s="99"/>
      <c r="Q26" s="99"/>
      <c r="R26" s="99"/>
      <c r="S26" s="99"/>
      <c r="T26" s="99"/>
      <c r="U26" s="99"/>
      <c r="V26" s="99"/>
      <c r="W26" s="99"/>
      <c r="X26" s="99"/>
      <c r="Y26" s="99"/>
      <c r="Z26" s="99"/>
      <c r="AA26" s="119"/>
    </row>
    <row r="27" spans="2:27" ht="48" customHeight="1">
      <c r="B27" s="161"/>
      <c r="C27" s="52"/>
      <c r="D27" s="52"/>
      <c r="E27" s="52"/>
      <c r="F27" s="52"/>
      <c r="G27" s="52"/>
      <c r="H27" s="52"/>
      <c r="I27" s="52"/>
      <c r="J27" s="52"/>
      <c r="K27" s="52"/>
      <c r="L27" s="52"/>
      <c r="M27" s="52"/>
      <c r="N27" s="52"/>
      <c r="O27" s="52"/>
      <c r="P27" s="52"/>
      <c r="Q27" s="52"/>
      <c r="R27" s="52"/>
      <c r="S27" s="52"/>
      <c r="T27" s="52"/>
      <c r="AA27" s="162"/>
    </row>
    <row r="28" spans="2:27" ht="17.25" customHeight="1">
      <c r="B28" s="163"/>
      <c r="C28" s="125"/>
      <c r="D28" s="125"/>
      <c r="E28" s="125"/>
      <c r="F28" s="125"/>
      <c r="G28" s="125"/>
      <c r="H28" s="125"/>
      <c r="I28" s="125"/>
      <c r="J28" s="125"/>
      <c r="K28" s="125"/>
      <c r="L28" s="125"/>
      <c r="M28" s="125"/>
      <c r="N28" s="125"/>
      <c r="O28" s="125"/>
      <c r="P28" s="125"/>
      <c r="Q28" s="125"/>
      <c r="R28" s="125"/>
      <c r="S28" s="125"/>
      <c r="T28" s="125"/>
      <c r="U28" s="111"/>
      <c r="V28" s="111"/>
      <c r="W28" s="111"/>
      <c r="X28" s="111"/>
      <c r="Y28" s="111"/>
      <c r="Z28" s="111"/>
      <c r="AA28" s="164"/>
    </row>
    <row r="29" spans="2:27" ht="17.25" customHeight="1">
      <c r="I29" s="52"/>
      <c r="J29" s="52"/>
      <c r="K29" s="52"/>
      <c r="L29" s="52"/>
      <c r="M29" s="52"/>
      <c r="N29" s="52"/>
      <c r="O29" s="52"/>
      <c r="P29" s="52"/>
      <c r="Q29" s="52"/>
      <c r="R29" s="52"/>
      <c r="S29" s="52"/>
      <c r="T29" s="52"/>
    </row>
    <row r="30" spans="2:27" ht="17.25" customHeight="1">
      <c r="I30" s="52"/>
      <c r="J30" s="52"/>
      <c r="K30" s="52"/>
      <c r="L30" s="52"/>
      <c r="M30" s="52"/>
      <c r="N30" s="52"/>
      <c r="O30" s="52"/>
      <c r="P30" s="52"/>
      <c r="Q30" s="52"/>
      <c r="R30" s="52"/>
      <c r="S30" s="52"/>
      <c r="T30" s="52"/>
    </row>
    <row r="31" spans="2:27" ht="17.25" customHeight="1">
      <c r="I31" s="52"/>
      <c r="J31" s="52"/>
      <c r="K31" s="52"/>
      <c r="L31" s="52"/>
      <c r="M31" s="52"/>
      <c r="N31" s="52"/>
      <c r="O31" s="52"/>
      <c r="P31" s="52"/>
      <c r="Q31" s="52"/>
      <c r="R31" s="52"/>
      <c r="S31" s="52"/>
      <c r="T31" s="52"/>
    </row>
  </sheetData>
  <sheetProtection algorithmName="SHA-512" hashValue="kpNEefwHaFLRHpXdW1CGPZvW0ntOrpVRDXpdKqMNCXBeCfnVwN0MJGXPAEJ5Vcy7UeHqxm/aFY+ak/wbQZC8Dw==" saltValue="kvBo8UFIs3N/8lJo1qJHzw==" spinCount="100000" sheet="1" formatCells="0" formatColumns="0" formatRows="0" selectLockedCells="1"/>
  <mergeCells count="36">
    <mergeCell ref="F8:G9"/>
    <mergeCell ref="F10:G11"/>
    <mergeCell ref="B8:E11"/>
    <mergeCell ref="AA8:AA9"/>
    <mergeCell ref="P11:Z11"/>
    <mergeCell ref="H11:O11"/>
    <mergeCell ref="H9:O9"/>
    <mergeCell ref="P9:Z9"/>
    <mergeCell ref="AA10:AA11"/>
    <mergeCell ref="AO3:AT3"/>
    <mergeCell ref="B5:E5"/>
    <mergeCell ref="P5:Z5"/>
    <mergeCell ref="F6:G6"/>
    <mergeCell ref="P6:Z6"/>
    <mergeCell ref="H6:O6"/>
    <mergeCell ref="H5:O5"/>
    <mergeCell ref="B6:E7"/>
    <mergeCell ref="P7:Z7"/>
    <mergeCell ref="H7:O7"/>
    <mergeCell ref="F7:G7"/>
    <mergeCell ref="D17:AA17"/>
    <mergeCell ref="B17:C17"/>
    <mergeCell ref="Y1:AA1"/>
    <mergeCell ref="P14:Z14"/>
    <mergeCell ref="AA13:AA14"/>
    <mergeCell ref="H8:O8"/>
    <mergeCell ref="P8:Z8"/>
    <mergeCell ref="H10:O10"/>
    <mergeCell ref="P10:Z10"/>
    <mergeCell ref="P12:Z12"/>
    <mergeCell ref="H12:O12"/>
    <mergeCell ref="B12:G12"/>
    <mergeCell ref="B13:G14"/>
    <mergeCell ref="H14:O14"/>
    <mergeCell ref="D16:AA16"/>
    <mergeCell ref="B16:C16"/>
  </mergeCells>
  <phoneticPr fontId="7"/>
  <conditionalFormatting sqref="H12">
    <cfRule type="expression" dxfId="212" priority="57">
      <formula>$H$12=""</formula>
    </cfRule>
  </conditionalFormatting>
  <conditionalFormatting sqref="H6:O6">
    <cfRule type="expression" dxfId="211" priority="122">
      <formula>$H$6=""</formula>
    </cfRule>
  </conditionalFormatting>
  <conditionalFormatting sqref="H7:O7">
    <cfRule type="expression" dxfId="210" priority="269">
      <formula>$H$7=""</formula>
    </cfRule>
  </conditionalFormatting>
  <conditionalFormatting sqref="H8:O8">
    <cfRule type="expression" dxfId="209" priority="5">
      <formula>$H$9&lt;&gt;""</formula>
    </cfRule>
    <cfRule type="expression" dxfId="208" priority="8">
      <formula>$AD$8=FALSE</formula>
    </cfRule>
  </conditionalFormatting>
  <conditionalFormatting sqref="H9:O9">
    <cfRule type="expression" dxfId="207" priority="19">
      <formula>$AD$8=TRUE</formula>
    </cfRule>
    <cfRule type="expression" dxfId="206" priority="47">
      <formula>$H$9=""</formula>
    </cfRule>
  </conditionalFormatting>
  <conditionalFormatting sqref="H10:O10">
    <cfRule type="expression" dxfId="205" priority="3">
      <formula>$H$11&lt;&gt;""</formula>
    </cfRule>
    <cfRule type="expression" dxfId="204" priority="7">
      <formula>$AD$10=FALSE</formula>
    </cfRule>
  </conditionalFormatting>
  <conditionalFormatting sqref="H11:O11">
    <cfRule type="expression" dxfId="203" priority="28">
      <formula>$AD$10=TRUE</formula>
    </cfRule>
    <cfRule type="expression" dxfId="202" priority="29">
      <formula>$H$11=""</formula>
    </cfRule>
  </conditionalFormatting>
  <conditionalFormatting sqref="H13:O14">
    <cfRule type="expression" dxfId="201" priority="58">
      <formula>AND($AD$13=FALSE,$AE$13=FALSE)</formula>
    </cfRule>
  </conditionalFormatting>
  <conditionalFormatting sqref="H9:Z9">
    <cfRule type="expression" dxfId="200" priority="22">
      <formula>AND($H$9&lt;&gt;"",$P$9&lt;&gt;"",$H$9=$P$9)</formula>
    </cfRule>
  </conditionalFormatting>
  <conditionalFormatting sqref="P6:Z6">
    <cfRule type="expression" dxfId="199" priority="108">
      <formula>$P$6=""</formula>
    </cfRule>
  </conditionalFormatting>
  <conditionalFormatting sqref="P7:Z7">
    <cfRule type="expression" dxfId="198" priority="106">
      <formula>$P$7=""</formula>
    </cfRule>
  </conditionalFormatting>
  <conditionalFormatting sqref="P8:Z8">
    <cfRule type="expression" dxfId="197" priority="4">
      <formula>$P$9&lt;&gt;""</formula>
    </cfRule>
    <cfRule type="expression" dxfId="196" priority="9">
      <formula>$AE$8=FALSE</formula>
    </cfRule>
  </conditionalFormatting>
  <conditionalFormatting sqref="P9:Z9">
    <cfRule type="expression" dxfId="195" priority="44">
      <formula>$AE$8=TRUE</formula>
    </cfRule>
    <cfRule type="expression" dxfId="194" priority="45">
      <formula>$P$9=""</formula>
    </cfRule>
  </conditionalFormatting>
  <conditionalFormatting sqref="P10:Z10">
    <cfRule type="expression" dxfId="193" priority="2">
      <formula>$P$11&lt;&gt;""</formula>
    </cfRule>
    <cfRule type="expression" dxfId="192" priority="6">
      <formula>$AE$10=FALSE</formula>
    </cfRule>
  </conditionalFormatting>
  <conditionalFormatting sqref="P11:Z11">
    <cfRule type="expression" dxfId="191" priority="26">
      <formula>$AE$10=TRUE</formula>
    </cfRule>
    <cfRule type="expression" dxfId="190" priority="27">
      <formula>$P$11=""</formula>
    </cfRule>
  </conditionalFormatting>
  <conditionalFormatting sqref="P12:Z12">
    <cfRule type="expression" dxfId="189" priority="118">
      <formula>P$12=""</formula>
    </cfRule>
  </conditionalFormatting>
  <conditionalFormatting sqref="P13:Z14">
    <cfRule type="expression" dxfId="188" priority="114">
      <formula>AND($AF$13=FALSE,$AG$13=FALSE)</formula>
    </cfRule>
  </conditionalFormatting>
  <conditionalFormatting sqref="AA6">
    <cfRule type="expression" dxfId="187" priority="88">
      <formula>AND($H$6="",$P$6="")</formula>
    </cfRule>
    <cfRule type="expression" dxfId="186" priority="89">
      <formula>$H$6=$P$6</formula>
    </cfRule>
    <cfRule type="expression" dxfId="185" priority="91">
      <formula>$AA$6=""</formula>
    </cfRule>
  </conditionalFormatting>
  <conditionalFormatting sqref="AA7">
    <cfRule type="expression" dxfId="184" priority="71">
      <formula>AND($H$7="",$P$7="")</formula>
    </cfRule>
    <cfRule type="expression" dxfId="183" priority="72">
      <formula>$H$7=$P$7</formula>
    </cfRule>
    <cfRule type="expression" dxfId="182" priority="73">
      <formula>$AA$7=""</formula>
    </cfRule>
  </conditionalFormatting>
  <conditionalFormatting sqref="AA8">
    <cfRule type="expression" dxfId="181" priority="16">
      <formula>OR(AND($AD$8=TRUE,$AE$8=TRUE),AND($H$9&lt;&gt;"",$P$9&lt;&gt;"",$H$9=$P$9))</formula>
    </cfRule>
    <cfRule type="expression" dxfId="180" priority="17">
      <formula>$AA$8=""</formula>
    </cfRule>
  </conditionalFormatting>
  <conditionalFormatting sqref="AA10">
    <cfRule type="expression" dxfId="179" priority="11">
      <formula>OR(AND($AD$10=TRUE,$AE$10=TRUE),AND($H$11&lt;&gt;"",$P$11&lt;&gt;"",$H$11=$P$11))</formula>
    </cfRule>
    <cfRule type="expression" dxfId="178" priority="12">
      <formula>$AA$10=""</formula>
    </cfRule>
  </conditionalFormatting>
  <conditionalFormatting sqref="AA12">
    <cfRule type="expression" dxfId="177" priority="62">
      <formula>AND($H$12="",$P$12="")</formula>
    </cfRule>
    <cfRule type="expression" dxfId="176" priority="63">
      <formula>$H$12=$P$12</formula>
    </cfRule>
    <cfRule type="expression" dxfId="175" priority="64">
      <formula>$AA$12=""</formula>
    </cfRule>
  </conditionalFormatting>
  <conditionalFormatting sqref="AA13">
    <cfRule type="expression" dxfId="174" priority="55">
      <formula>$AA$13=""</formula>
    </cfRule>
  </conditionalFormatting>
  <conditionalFormatting sqref="AA13:AA14">
    <cfRule type="expression" dxfId="173" priority="53">
      <formula>AND($AE$13=TRUE,$AG$13=TRUE)</formula>
    </cfRule>
    <cfRule type="expression" dxfId="172" priority="54">
      <formula>AND($AD$13=TRUE,$AF$13=TRUE)</formula>
    </cfRule>
  </conditionalFormatting>
  <pageMargins left="0.70866141732283472" right="0.70866141732283472" top="0.43307086614173229" bottom="0.74803149606299213" header="0.31496062992125984" footer="0.31496062992125984"/>
  <pageSetup paperSize="9" scale="86" orientation="portrait" blackAndWhite="1" r:id="rId1"/>
  <headerFooter>
    <oddFooter xml:space="preserve">&amp;C&amp;12 4&amp;11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9987" r:id="rId4" name="Check Box 3">
              <controlPr locked="0" defaultSize="0" autoFill="0" autoLine="0" autoPict="0">
                <anchor moveWithCells="1">
                  <from>
                    <xdr:col>15</xdr:col>
                    <xdr:colOff>28575</xdr:colOff>
                    <xdr:row>12</xdr:row>
                    <xdr:rowOff>47625</xdr:rowOff>
                  </from>
                  <to>
                    <xdr:col>16</xdr:col>
                    <xdr:colOff>95250</xdr:colOff>
                    <xdr:row>12</xdr:row>
                    <xdr:rowOff>219075</xdr:rowOff>
                  </to>
                </anchor>
              </controlPr>
            </control>
          </mc:Choice>
        </mc:AlternateContent>
        <mc:AlternateContent xmlns:mc="http://schemas.openxmlformats.org/markup-compatibility/2006">
          <mc:Choice Requires="x14">
            <control shapeId="169988" r:id="rId5" name="Check Box 4">
              <controlPr locked="0" defaultSize="0" autoFill="0" autoLine="0" autoPict="0">
                <anchor moveWithCells="1">
                  <from>
                    <xdr:col>19</xdr:col>
                    <xdr:colOff>133350</xdr:colOff>
                    <xdr:row>12</xdr:row>
                    <xdr:rowOff>47625</xdr:rowOff>
                  </from>
                  <to>
                    <xdr:col>21</xdr:col>
                    <xdr:colOff>38100</xdr:colOff>
                    <xdr:row>12</xdr:row>
                    <xdr:rowOff>228600</xdr:rowOff>
                  </to>
                </anchor>
              </controlPr>
            </control>
          </mc:Choice>
        </mc:AlternateContent>
        <mc:AlternateContent xmlns:mc="http://schemas.openxmlformats.org/markup-compatibility/2006">
          <mc:Choice Requires="x14">
            <control shapeId="169991" r:id="rId6" name="Check Box 7">
              <controlPr locked="0" defaultSize="0" autoFill="0" autoLine="0" autoPict="0">
                <anchor moveWithCells="1">
                  <from>
                    <xdr:col>7</xdr:col>
                    <xdr:colOff>76200</xdr:colOff>
                    <xdr:row>12</xdr:row>
                    <xdr:rowOff>47625</xdr:rowOff>
                  </from>
                  <to>
                    <xdr:col>8</xdr:col>
                    <xdr:colOff>95250</xdr:colOff>
                    <xdr:row>13</xdr:row>
                    <xdr:rowOff>0</xdr:rowOff>
                  </to>
                </anchor>
              </controlPr>
            </control>
          </mc:Choice>
        </mc:AlternateContent>
        <mc:AlternateContent xmlns:mc="http://schemas.openxmlformats.org/markup-compatibility/2006">
          <mc:Choice Requires="x14">
            <control shapeId="169992" r:id="rId7" name="Check Box 8">
              <controlPr locked="0" defaultSize="0" autoFill="0" autoLine="0" autoPict="0">
                <anchor moveWithCells="1">
                  <from>
                    <xdr:col>12</xdr:col>
                    <xdr:colOff>85725</xdr:colOff>
                    <xdr:row>12</xdr:row>
                    <xdr:rowOff>47625</xdr:rowOff>
                  </from>
                  <to>
                    <xdr:col>13</xdr:col>
                    <xdr:colOff>123825</xdr:colOff>
                    <xdr:row>12</xdr:row>
                    <xdr:rowOff>238125</xdr:rowOff>
                  </to>
                </anchor>
              </controlPr>
            </control>
          </mc:Choice>
        </mc:AlternateContent>
        <mc:AlternateContent xmlns:mc="http://schemas.openxmlformats.org/markup-compatibility/2006">
          <mc:Choice Requires="x14">
            <control shapeId="169995" r:id="rId8" name="Check Box 11">
              <controlPr defaultSize="0" autoFill="0" autoLine="0" autoPict="0">
                <anchor moveWithCells="1">
                  <from>
                    <xdr:col>7</xdr:col>
                    <xdr:colOff>47625</xdr:colOff>
                    <xdr:row>7</xdr:row>
                    <xdr:rowOff>28575</xdr:rowOff>
                  </from>
                  <to>
                    <xdr:col>8</xdr:col>
                    <xdr:colOff>66675</xdr:colOff>
                    <xdr:row>7</xdr:row>
                    <xdr:rowOff>276225</xdr:rowOff>
                  </to>
                </anchor>
              </controlPr>
            </control>
          </mc:Choice>
        </mc:AlternateContent>
        <mc:AlternateContent xmlns:mc="http://schemas.openxmlformats.org/markup-compatibility/2006">
          <mc:Choice Requires="x14">
            <control shapeId="169996" r:id="rId9" name="Check Box 12">
              <controlPr defaultSize="0" autoFill="0" autoLine="0" autoPict="0">
                <anchor moveWithCells="1">
                  <from>
                    <xdr:col>15</xdr:col>
                    <xdr:colOff>57150</xdr:colOff>
                    <xdr:row>7</xdr:row>
                    <xdr:rowOff>47625</xdr:rowOff>
                  </from>
                  <to>
                    <xdr:col>16</xdr:col>
                    <xdr:colOff>180975</xdr:colOff>
                    <xdr:row>7</xdr:row>
                    <xdr:rowOff>266700</xdr:rowOff>
                  </to>
                </anchor>
              </controlPr>
            </control>
          </mc:Choice>
        </mc:AlternateContent>
        <mc:AlternateContent xmlns:mc="http://schemas.openxmlformats.org/markup-compatibility/2006">
          <mc:Choice Requires="x14">
            <control shapeId="169997" r:id="rId10" name="Check Box 13">
              <controlPr defaultSize="0" autoFill="0" autoLine="0" autoPict="0">
                <anchor moveWithCells="1">
                  <from>
                    <xdr:col>7</xdr:col>
                    <xdr:colOff>47625</xdr:colOff>
                    <xdr:row>9</xdr:row>
                    <xdr:rowOff>28575</xdr:rowOff>
                  </from>
                  <to>
                    <xdr:col>8</xdr:col>
                    <xdr:colOff>76200</xdr:colOff>
                    <xdr:row>9</xdr:row>
                    <xdr:rowOff>276225</xdr:rowOff>
                  </to>
                </anchor>
              </controlPr>
            </control>
          </mc:Choice>
        </mc:AlternateContent>
        <mc:AlternateContent xmlns:mc="http://schemas.openxmlformats.org/markup-compatibility/2006">
          <mc:Choice Requires="x14">
            <control shapeId="169998" r:id="rId11" name="Check Box 14">
              <controlPr defaultSize="0" autoFill="0" autoLine="0" autoPict="0">
                <anchor moveWithCells="1">
                  <from>
                    <xdr:col>15</xdr:col>
                    <xdr:colOff>66675</xdr:colOff>
                    <xdr:row>9</xdr:row>
                    <xdr:rowOff>28575</xdr:rowOff>
                  </from>
                  <to>
                    <xdr:col>16</xdr:col>
                    <xdr:colOff>161925</xdr:colOff>
                    <xdr:row>9</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C3356-759E-48A7-ADB9-9202287E2F62}">
  <sheetPr codeName="Sheet5">
    <tabColor rgb="FF538DD5"/>
    <pageSetUpPr fitToPage="1"/>
  </sheetPr>
  <dimension ref="B1:BG41"/>
  <sheetViews>
    <sheetView showGridLines="0" zoomScaleNormal="100" zoomScaleSheetLayoutView="100" workbookViewId="0">
      <selection activeCell="Y19" sqref="Y19:AG21"/>
    </sheetView>
  </sheetViews>
  <sheetFormatPr defaultColWidth="9" defaultRowHeight="13.5"/>
  <cols>
    <col min="1" max="1" width="1.375" style="16" customWidth="1"/>
    <col min="2" max="2" width="2.625" style="16" customWidth="1"/>
    <col min="3" max="3" width="3.625" style="17" customWidth="1"/>
    <col min="4" max="4" width="12.125" style="17" customWidth="1"/>
    <col min="5" max="5" width="2.625" style="16" customWidth="1"/>
    <col min="6" max="6" width="3.625" style="16" customWidth="1"/>
    <col min="7" max="7" width="4.5" style="16" customWidth="1"/>
    <col min="8" max="9" width="3.625" style="16" customWidth="1"/>
    <col min="10" max="10" width="2.375" style="16" customWidth="1"/>
    <col min="11" max="11" width="1.5" style="395" customWidth="1"/>
    <col min="12" max="13" width="3.625" style="16" customWidth="1"/>
    <col min="14" max="14" width="5.125" style="16" customWidth="1"/>
    <col min="15" max="15" width="2.625" style="16" customWidth="1"/>
    <col min="16" max="16" width="3.625" style="16" customWidth="1"/>
    <col min="17" max="17" width="4.75" style="16" customWidth="1"/>
    <col min="18" max="18" width="3.75" style="16" customWidth="1"/>
    <col min="19" max="19" width="3.625" style="16" customWidth="1"/>
    <col min="20" max="20" width="2.75" style="16" customWidth="1"/>
    <col min="21" max="21" width="1.875" style="395" customWidth="1"/>
    <col min="22" max="23" width="3.625" style="16" customWidth="1"/>
    <col min="24" max="24" width="5.125" style="16" customWidth="1"/>
    <col min="25" max="25" width="5.625" style="16" customWidth="1"/>
    <col min="26" max="28" width="2.625" style="16" customWidth="1"/>
    <col min="29" max="33" width="1.625" style="16" customWidth="1"/>
    <col min="34" max="34" width="36.375" style="167" customWidth="1"/>
    <col min="35" max="35" width="5.625" style="140" customWidth="1"/>
    <col min="36" max="40" width="5.875" style="422" hidden="1" customWidth="1"/>
    <col min="41" max="43" width="5.625" style="140" hidden="1" customWidth="1"/>
    <col min="44" max="44" width="0" style="16" hidden="1" customWidth="1"/>
    <col min="45" max="16384" width="9" style="16"/>
  </cols>
  <sheetData>
    <row r="1" spans="2:59">
      <c r="O1" s="669"/>
      <c r="P1" s="669"/>
      <c r="Q1" s="669"/>
      <c r="R1" s="669"/>
      <c r="S1" s="669"/>
      <c r="T1" s="669"/>
      <c r="U1" s="669"/>
      <c r="V1" s="669"/>
      <c r="W1" s="669"/>
      <c r="X1" s="120"/>
      <c r="AB1" s="669" t="str">
        <f>申１!X1</f>
        <v>令和6年度パパ</v>
      </c>
      <c r="AC1" s="669"/>
      <c r="AD1" s="669"/>
      <c r="AE1" s="669"/>
      <c r="AF1" s="669"/>
      <c r="AG1" s="669"/>
      <c r="AJ1" s="381"/>
      <c r="AK1" s="381"/>
      <c r="AL1" s="381"/>
      <c r="AM1" s="381"/>
      <c r="AN1" s="381"/>
    </row>
    <row r="2" spans="2:59" ht="16.5" customHeight="1">
      <c r="B2" s="16">
        <v>7</v>
      </c>
      <c r="C2" s="16" t="s">
        <v>440</v>
      </c>
      <c r="D2" s="52"/>
      <c r="E2" s="52"/>
      <c r="F2" s="52"/>
      <c r="G2" s="52"/>
      <c r="H2" s="52"/>
      <c r="I2" s="52"/>
      <c r="J2" s="52"/>
      <c r="K2" s="394"/>
      <c r="L2" s="52"/>
      <c r="M2" s="52"/>
      <c r="N2" s="52"/>
      <c r="O2" s="52"/>
      <c r="P2" s="52"/>
      <c r="Q2" s="120"/>
      <c r="R2" s="120"/>
      <c r="S2" s="120"/>
      <c r="AJ2" s="381"/>
      <c r="AK2" s="381"/>
      <c r="AL2" s="381"/>
      <c r="AM2" s="381"/>
      <c r="AN2" s="381"/>
    </row>
    <row r="3" spans="2:59" ht="21.75" customHeight="1">
      <c r="B3" s="18" t="s">
        <v>238</v>
      </c>
      <c r="C3" s="62"/>
      <c r="O3" s="121"/>
      <c r="P3" s="121"/>
      <c r="Q3" s="121"/>
      <c r="R3" s="121"/>
      <c r="S3" s="121"/>
      <c r="AJ3" s="381"/>
      <c r="AK3" s="381"/>
      <c r="AL3" s="381"/>
      <c r="AM3" s="381"/>
      <c r="AN3" s="381"/>
    </row>
    <row r="4" spans="2:59" ht="26.25" customHeight="1">
      <c r="B4" s="610"/>
      <c r="C4" s="450"/>
      <c r="D4" s="450"/>
      <c r="E4" s="591" t="s">
        <v>395</v>
      </c>
      <c r="F4" s="583"/>
      <c r="G4" s="583"/>
      <c r="H4" s="583"/>
      <c r="I4" s="583"/>
      <c r="J4" s="583"/>
      <c r="K4" s="583"/>
      <c r="L4" s="583"/>
      <c r="M4" s="583"/>
      <c r="N4" s="584"/>
      <c r="O4" s="591" t="s">
        <v>273</v>
      </c>
      <c r="P4" s="583"/>
      <c r="Q4" s="583"/>
      <c r="R4" s="583"/>
      <c r="S4" s="583"/>
      <c r="T4" s="583"/>
      <c r="U4" s="583"/>
      <c r="V4" s="583"/>
      <c r="W4" s="583"/>
      <c r="X4" s="584"/>
      <c r="Y4" s="589" t="s">
        <v>275</v>
      </c>
      <c r="Z4" s="589"/>
      <c r="AA4" s="589"/>
      <c r="AB4" s="589"/>
      <c r="AC4" s="589"/>
      <c r="AD4" s="589"/>
      <c r="AE4" s="589"/>
      <c r="AF4" s="589"/>
      <c r="AG4" s="589"/>
      <c r="AJ4" s="416"/>
      <c r="AK4" s="416"/>
      <c r="AL4" s="416"/>
      <c r="AM4" s="416"/>
      <c r="AN4" s="416"/>
      <c r="AO4" s="145"/>
      <c r="AP4" s="145"/>
    </row>
    <row r="5" spans="2:59" s="52" customFormat="1" ht="33.75" customHeight="1">
      <c r="B5" s="93">
        <v>1</v>
      </c>
      <c r="C5" s="622" t="s">
        <v>24</v>
      </c>
      <c r="D5" s="622"/>
      <c r="E5" s="681"/>
      <c r="F5" s="682"/>
      <c r="G5" s="682"/>
      <c r="H5" s="682"/>
      <c r="I5" s="682"/>
      <c r="J5" s="682"/>
      <c r="K5" s="682"/>
      <c r="L5" s="682"/>
      <c r="M5" s="682"/>
      <c r="N5" s="683"/>
      <c r="O5" s="681"/>
      <c r="P5" s="682"/>
      <c r="Q5" s="682"/>
      <c r="R5" s="682"/>
      <c r="S5" s="682"/>
      <c r="T5" s="682"/>
      <c r="U5" s="682"/>
      <c r="V5" s="682"/>
      <c r="W5" s="682"/>
      <c r="X5" s="683"/>
      <c r="Y5" s="670"/>
      <c r="Z5" s="671"/>
      <c r="AA5" s="671"/>
      <c r="AB5" s="671"/>
      <c r="AC5" s="671"/>
      <c r="AD5" s="671"/>
      <c r="AE5" s="671"/>
      <c r="AF5" s="671"/>
      <c r="AG5" s="672"/>
      <c r="AH5" s="168"/>
      <c r="AI5" s="141"/>
      <c r="AJ5" s="417"/>
      <c r="AK5" s="417"/>
      <c r="AL5" s="417"/>
      <c r="AM5" s="417"/>
      <c r="AN5" s="417"/>
      <c r="AO5" s="150"/>
      <c r="AP5" s="150"/>
      <c r="AQ5" s="141"/>
    </row>
    <row r="6" spans="2:59" s="52" customFormat="1" ht="33.75" customHeight="1">
      <c r="B6" s="93">
        <v>2</v>
      </c>
      <c r="C6" s="622" t="s">
        <v>235</v>
      </c>
      <c r="D6" s="622"/>
      <c r="E6" s="684"/>
      <c r="F6" s="685"/>
      <c r="G6" s="685"/>
      <c r="H6" s="685"/>
      <c r="I6" s="685"/>
      <c r="J6" s="685"/>
      <c r="K6" s="685"/>
      <c r="L6" s="685"/>
      <c r="M6" s="685"/>
      <c r="N6" s="686"/>
      <c r="O6" s="684"/>
      <c r="P6" s="685"/>
      <c r="Q6" s="685"/>
      <c r="R6" s="685"/>
      <c r="S6" s="685"/>
      <c r="T6" s="685"/>
      <c r="U6" s="685"/>
      <c r="V6" s="685"/>
      <c r="W6" s="685"/>
      <c r="X6" s="686"/>
      <c r="Y6" s="670"/>
      <c r="Z6" s="671"/>
      <c r="AA6" s="671"/>
      <c r="AB6" s="671"/>
      <c r="AC6" s="671"/>
      <c r="AD6" s="671"/>
      <c r="AE6" s="671"/>
      <c r="AF6" s="671"/>
      <c r="AG6" s="672"/>
      <c r="AH6" s="208"/>
      <c r="AI6" s="141"/>
      <c r="AJ6" s="418"/>
      <c r="AK6" s="418"/>
      <c r="AL6" s="418"/>
      <c r="AM6" s="418"/>
      <c r="AN6" s="418"/>
      <c r="AO6" s="151"/>
      <c r="AP6" s="151"/>
      <c r="AQ6" s="151"/>
    </row>
    <row r="7" spans="2:59" s="52" customFormat="1" ht="26.25" customHeight="1">
      <c r="B7" s="687">
        <v>3</v>
      </c>
      <c r="C7" s="538" t="s">
        <v>25</v>
      </c>
      <c r="D7" s="613"/>
      <c r="E7" s="366"/>
      <c r="F7" s="408" t="s">
        <v>423</v>
      </c>
      <c r="G7" s="410"/>
      <c r="H7" s="409"/>
      <c r="I7" s="410" t="s">
        <v>97</v>
      </c>
      <c r="J7" s="410"/>
      <c r="K7" s="410"/>
      <c r="L7" s="329"/>
      <c r="M7" s="329"/>
      <c r="N7" s="363"/>
      <c r="O7" s="40"/>
      <c r="P7" s="408" t="s">
        <v>423</v>
      </c>
      <c r="Q7" s="410"/>
      <c r="R7" s="409"/>
      <c r="S7" s="410" t="s">
        <v>97</v>
      </c>
      <c r="T7" s="410"/>
      <c r="U7" s="410"/>
      <c r="V7" s="329"/>
      <c r="W7" s="329"/>
      <c r="X7" s="363"/>
      <c r="Y7" s="674"/>
      <c r="Z7" s="674"/>
      <c r="AA7" s="674"/>
      <c r="AB7" s="674"/>
      <c r="AC7" s="674"/>
      <c r="AD7" s="674"/>
      <c r="AE7" s="674"/>
      <c r="AF7" s="674"/>
      <c r="AG7" s="675"/>
      <c r="AH7" s="692" t="str">
        <f>IF(OR(AND(AJ7=TRUE,AM7=TRUE),AND(AK7=TRUE,AL8=TRUE),AND(AJ7=TRUE,AL8=TRUE),AND(AJ7=TRUE,AL9=TRUE)),"！！申請不可！！休業前と復帰後の雇用形態が異なる場合は申請不可となります。","")</f>
        <v/>
      </c>
      <c r="AI7" s="141"/>
      <c r="AJ7" s="417" t="b">
        <v>0</v>
      </c>
      <c r="AK7" s="417" t="b">
        <v>0</v>
      </c>
      <c r="AL7" s="417" t="b">
        <v>0</v>
      </c>
      <c r="AM7" s="417" t="b">
        <v>0</v>
      </c>
      <c r="AN7" s="417"/>
      <c r="AO7" s="150"/>
      <c r="AP7" s="151"/>
      <c r="AQ7" s="151"/>
    </row>
    <row r="8" spans="2:59" s="52" customFormat="1" ht="27" customHeight="1">
      <c r="B8" s="556"/>
      <c r="C8" s="626"/>
      <c r="D8" s="627"/>
      <c r="E8" s="136"/>
      <c r="F8" s="383" t="s">
        <v>424</v>
      </c>
      <c r="G8" s="384"/>
      <c r="H8" s="384"/>
      <c r="I8" s="384"/>
      <c r="J8" s="385"/>
      <c r="K8" s="385"/>
      <c r="L8" s="386"/>
      <c r="M8" s="386"/>
      <c r="N8" s="407"/>
      <c r="O8" s="412"/>
      <c r="P8" s="383" t="s">
        <v>424</v>
      </c>
      <c r="Q8" s="384"/>
      <c r="R8" s="384"/>
      <c r="S8" s="384"/>
      <c r="T8" s="385"/>
      <c r="U8" s="385"/>
      <c r="V8" s="386"/>
      <c r="W8" s="386"/>
      <c r="X8" s="407"/>
      <c r="Y8" s="676"/>
      <c r="Z8" s="677"/>
      <c r="AA8" s="677"/>
      <c r="AB8" s="677"/>
      <c r="AC8" s="677"/>
      <c r="AD8" s="677"/>
      <c r="AE8" s="677"/>
      <c r="AF8" s="677"/>
      <c r="AG8" s="678"/>
      <c r="AH8" s="692"/>
      <c r="AI8" s="141"/>
      <c r="AJ8" s="417" t="b">
        <v>0</v>
      </c>
      <c r="AK8" s="417"/>
      <c r="AL8" s="417" t="b">
        <v>0</v>
      </c>
      <c r="AM8" s="417"/>
      <c r="AN8" s="417"/>
      <c r="AO8" s="150"/>
      <c r="AP8" s="151"/>
      <c r="AQ8" s="151"/>
    </row>
    <row r="9" spans="2:59" s="52" customFormat="1" ht="27" customHeight="1">
      <c r="B9" s="556"/>
      <c r="C9" s="626"/>
      <c r="D9" s="627"/>
      <c r="E9" s="136"/>
      <c r="F9" s="693" t="s">
        <v>431</v>
      </c>
      <c r="G9" s="693"/>
      <c r="H9" s="673"/>
      <c r="I9" s="673"/>
      <c r="J9" s="673"/>
      <c r="K9" s="673"/>
      <c r="L9" s="673"/>
      <c r="M9" s="673"/>
      <c r="N9" s="413" t="s">
        <v>40</v>
      </c>
      <c r="O9" s="412"/>
      <c r="P9" s="639" t="s">
        <v>425</v>
      </c>
      <c r="Q9" s="639"/>
      <c r="R9" s="673"/>
      <c r="S9" s="673"/>
      <c r="T9" s="673"/>
      <c r="U9" s="673"/>
      <c r="V9" s="673"/>
      <c r="W9" s="673"/>
      <c r="X9" s="413" t="s">
        <v>40</v>
      </c>
      <c r="Y9" s="676"/>
      <c r="Z9" s="677"/>
      <c r="AA9" s="677"/>
      <c r="AB9" s="677"/>
      <c r="AC9" s="677"/>
      <c r="AD9" s="677"/>
      <c r="AE9" s="677"/>
      <c r="AF9" s="677"/>
      <c r="AG9" s="678"/>
      <c r="AH9" s="142"/>
      <c r="AI9" s="141"/>
      <c r="AJ9" s="417" t="b">
        <v>0</v>
      </c>
      <c r="AK9" s="417"/>
      <c r="AL9" s="417" t="b">
        <v>0</v>
      </c>
      <c r="AM9" s="417"/>
      <c r="AN9" s="417"/>
      <c r="AO9" s="150"/>
      <c r="AP9" s="151"/>
      <c r="AQ9" s="151"/>
    </row>
    <row r="10" spans="2:59" s="52" customFormat="1" ht="39" customHeight="1">
      <c r="B10" s="688"/>
      <c r="C10" s="615"/>
      <c r="D10" s="554"/>
      <c r="E10" s="641" t="s">
        <v>316</v>
      </c>
      <c r="F10" s="642"/>
      <c r="G10" s="642"/>
      <c r="H10" s="642"/>
      <c r="I10" s="642"/>
      <c r="J10" s="642"/>
      <c r="K10" s="642"/>
      <c r="L10" s="642"/>
      <c r="M10" s="642"/>
      <c r="N10" s="642"/>
      <c r="O10" s="642"/>
      <c r="P10" s="642"/>
      <c r="Q10" s="642"/>
      <c r="R10" s="642"/>
      <c r="S10" s="642"/>
      <c r="T10" s="642"/>
      <c r="U10" s="642"/>
      <c r="V10" s="642"/>
      <c r="W10" s="642"/>
      <c r="X10" s="643"/>
      <c r="Y10" s="679"/>
      <c r="Z10" s="679"/>
      <c r="AA10" s="679"/>
      <c r="AB10" s="679"/>
      <c r="AC10" s="679"/>
      <c r="AD10" s="679"/>
      <c r="AE10" s="679"/>
      <c r="AF10" s="679"/>
      <c r="AG10" s="680"/>
      <c r="AH10" s="172"/>
      <c r="AI10" s="141"/>
      <c r="AJ10" s="417" t="b">
        <v>0</v>
      </c>
      <c r="AK10" s="417"/>
      <c r="AL10" s="417"/>
      <c r="AM10" s="417"/>
      <c r="AN10" s="417"/>
      <c r="AO10" s="150"/>
      <c r="AP10" s="150"/>
      <c r="AQ10" s="141"/>
    </row>
    <row r="11" spans="2:59" s="61" customFormat="1" ht="26.25" customHeight="1">
      <c r="B11" s="687">
        <v>4</v>
      </c>
      <c r="C11" s="538" t="s">
        <v>276</v>
      </c>
      <c r="D11" s="613"/>
      <c r="E11" s="136"/>
      <c r="F11" s="384" t="s">
        <v>286</v>
      </c>
      <c r="G11" s="412"/>
      <c r="H11" s="384" t="s">
        <v>301</v>
      </c>
      <c r="I11" s="412"/>
      <c r="J11" s="414" t="s">
        <v>257</v>
      </c>
      <c r="K11" s="415" t="s">
        <v>455</v>
      </c>
      <c r="L11" s="673"/>
      <c r="M11" s="673"/>
      <c r="N11" s="215" t="s">
        <v>453</v>
      </c>
      <c r="O11" s="136"/>
      <c r="P11" s="61" t="s">
        <v>286</v>
      </c>
      <c r="Q11" s="49"/>
      <c r="R11" s="61" t="s">
        <v>301</v>
      </c>
      <c r="S11" s="49"/>
      <c r="T11" s="141" t="s">
        <v>257</v>
      </c>
      <c r="U11" s="399" t="s">
        <v>455</v>
      </c>
      <c r="V11" s="558"/>
      <c r="W11" s="558"/>
      <c r="X11" s="215" t="s">
        <v>454</v>
      </c>
      <c r="Y11" s="646"/>
      <c r="Z11" s="647"/>
      <c r="AA11" s="647"/>
      <c r="AB11" s="647"/>
      <c r="AC11" s="647"/>
      <c r="AD11" s="647"/>
      <c r="AE11" s="647"/>
      <c r="AF11" s="647"/>
      <c r="AG11" s="648"/>
      <c r="AH11" s="169"/>
      <c r="AI11" s="143"/>
      <c r="AJ11" s="419" t="b">
        <v>0</v>
      </c>
      <c r="AK11" s="419" t="b">
        <v>0</v>
      </c>
      <c r="AL11" s="419" t="b">
        <v>0</v>
      </c>
      <c r="AM11" s="419"/>
      <c r="AN11" s="419"/>
      <c r="AO11" s="152"/>
      <c r="AP11" s="143"/>
      <c r="AQ11" s="143"/>
    </row>
    <row r="12" spans="2:59" s="61" customFormat="1" ht="26.25" customHeight="1">
      <c r="B12" s="688"/>
      <c r="C12" s="615"/>
      <c r="D12" s="554"/>
      <c r="E12" s="356"/>
      <c r="F12" s="524" t="s">
        <v>267</v>
      </c>
      <c r="G12" s="524"/>
      <c r="H12" s="524"/>
      <c r="I12" s="632"/>
      <c r="J12" s="632"/>
      <c r="K12" s="632"/>
      <c r="L12" s="357" t="s">
        <v>283</v>
      </c>
      <c r="M12" s="357"/>
      <c r="N12" s="358"/>
      <c r="O12" s="356"/>
      <c r="P12" s="524" t="s">
        <v>267</v>
      </c>
      <c r="Q12" s="524"/>
      <c r="R12" s="524"/>
      <c r="S12" s="632"/>
      <c r="T12" s="632"/>
      <c r="U12" s="632"/>
      <c r="V12" s="357" t="s">
        <v>252</v>
      </c>
      <c r="W12" s="357"/>
      <c r="X12" s="358"/>
      <c r="Y12" s="649"/>
      <c r="Z12" s="650"/>
      <c r="AA12" s="650"/>
      <c r="AB12" s="650"/>
      <c r="AC12" s="650"/>
      <c r="AD12" s="650"/>
      <c r="AE12" s="650"/>
      <c r="AF12" s="650"/>
      <c r="AG12" s="651"/>
      <c r="AH12" s="172"/>
      <c r="AI12" s="143"/>
      <c r="AJ12" s="419" t="b">
        <v>0</v>
      </c>
      <c r="AK12" s="419" t="b">
        <v>0</v>
      </c>
      <c r="AL12" s="419" t="b">
        <v>0</v>
      </c>
      <c r="AM12" s="419"/>
      <c r="AN12" s="419"/>
      <c r="AO12" s="152"/>
      <c r="AP12" s="143"/>
      <c r="AQ12" s="143"/>
    </row>
    <row r="13" spans="2:59" s="52" customFormat="1" ht="26.25" customHeight="1">
      <c r="B13" s="687">
        <v>5</v>
      </c>
      <c r="C13" s="538" t="s">
        <v>277</v>
      </c>
      <c r="D13" s="613"/>
      <c r="E13" s="366"/>
      <c r="F13" s="40" t="s">
        <v>84</v>
      </c>
      <c r="G13" s="40"/>
      <c r="H13" s="342" t="s">
        <v>96</v>
      </c>
      <c r="I13" s="40"/>
      <c r="J13" s="46" t="s">
        <v>83</v>
      </c>
      <c r="K13" s="397"/>
      <c r="L13" s="342"/>
      <c r="M13" s="46" t="s">
        <v>257</v>
      </c>
      <c r="N13" s="341"/>
      <c r="O13" s="366"/>
      <c r="P13" s="40" t="s">
        <v>84</v>
      </c>
      <c r="Q13" s="40"/>
      <c r="R13" s="342" t="s">
        <v>285</v>
      </c>
      <c r="S13" s="40"/>
      <c r="T13" s="46" t="s">
        <v>83</v>
      </c>
      <c r="U13" s="397"/>
      <c r="V13" s="342"/>
      <c r="W13" s="46" t="s">
        <v>256</v>
      </c>
      <c r="X13" s="341"/>
      <c r="Y13" s="646"/>
      <c r="Z13" s="647"/>
      <c r="AA13" s="647"/>
      <c r="AB13" s="647"/>
      <c r="AC13" s="647"/>
      <c r="AD13" s="647"/>
      <c r="AE13" s="647"/>
      <c r="AF13" s="647"/>
      <c r="AG13" s="648"/>
      <c r="AH13" s="170"/>
      <c r="AI13" s="143"/>
      <c r="AJ13" s="419" t="b">
        <v>0</v>
      </c>
      <c r="AK13" s="419" t="b">
        <v>0</v>
      </c>
      <c r="AL13" s="419" t="b">
        <v>0</v>
      </c>
      <c r="AM13" s="419" t="b">
        <v>0</v>
      </c>
      <c r="AN13" s="419"/>
      <c r="AO13" s="152"/>
      <c r="AP13" s="141"/>
      <c r="AQ13" s="143"/>
      <c r="AR13" s="61"/>
      <c r="AS13" s="61"/>
      <c r="AT13" s="61"/>
      <c r="AU13" s="16"/>
      <c r="AV13" s="61"/>
      <c r="AW13" s="16"/>
      <c r="AX13" s="16"/>
      <c r="AY13" s="61"/>
      <c r="AZ13" s="16"/>
      <c r="BA13" s="16"/>
      <c r="BB13" s="61"/>
      <c r="BC13" s="61"/>
      <c r="BD13" s="61"/>
      <c r="BE13" s="61"/>
      <c r="BF13" s="61"/>
      <c r="BG13" s="61"/>
    </row>
    <row r="14" spans="2:59" s="52" customFormat="1" ht="26.25" customHeight="1">
      <c r="B14" s="556"/>
      <c r="C14" s="626"/>
      <c r="D14" s="627"/>
      <c r="E14" s="636"/>
      <c r="F14" s="558"/>
      <c r="G14" s="52" t="s">
        <v>281</v>
      </c>
      <c r="H14" s="640"/>
      <c r="I14" s="640"/>
      <c r="J14" s="52" t="s">
        <v>251</v>
      </c>
      <c r="K14" s="394"/>
      <c r="L14" s="61"/>
      <c r="M14" s="61"/>
      <c r="N14" s="367"/>
      <c r="O14" s="636"/>
      <c r="P14" s="558"/>
      <c r="Q14" s="52" t="s">
        <v>281</v>
      </c>
      <c r="R14" s="640"/>
      <c r="S14" s="640"/>
      <c r="T14" s="52" t="s">
        <v>251</v>
      </c>
      <c r="U14" s="394"/>
      <c r="V14" s="61"/>
      <c r="W14" s="61"/>
      <c r="X14" s="367"/>
      <c r="Y14" s="660"/>
      <c r="Z14" s="661"/>
      <c r="AA14" s="661"/>
      <c r="AB14" s="661"/>
      <c r="AC14" s="661"/>
      <c r="AD14" s="661"/>
      <c r="AE14" s="661"/>
      <c r="AF14" s="661"/>
      <c r="AG14" s="662"/>
      <c r="AH14" s="168"/>
      <c r="AI14" s="143"/>
      <c r="AJ14" s="419" t="b">
        <v>0</v>
      </c>
      <c r="AK14" s="419" t="b">
        <v>0</v>
      </c>
      <c r="AL14" s="419" t="b">
        <v>0</v>
      </c>
      <c r="AM14" s="419" t="b">
        <v>0</v>
      </c>
      <c r="AN14" s="419"/>
      <c r="AO14" s="150"/>
      <c r="AP14" s="141"/>
      <c r="AQ14" s="143"/>
      <c r="AR14" s="61"/>
      <c r="AS14" s="61"/>
      <c r="AT14" s="61"/>
      <c r="AU14" s="16"/>
      <c r="AV14" s="61"/>
      <c r="AW14" s="16"/>
      <c r="AX14" s="16"/>
      <c r="AY14" s="61"/>
      <c r="AZ14" s="16"/>
      <c r="BA14" s="16"/>
      <c r="BB14" s="61"/>
      <c r="BC14" s="61"/>
      <c r="BD14" s="61"/>
      <c r="BE14" s="61"/>
      <c r="BF14" s="61"/>
      <c r="BG14" s="61"/>
    </row>
    <row r="15" spans="2:59" s="52" customFormat="1" ht="26.25" customHeight="1">
      <c r="B15" s="691"/>
      <c r="C15" s="615"/>
      <c r="D15" s="554"/>
      <c r="E15" s="209" t="s">
        <v>261</v>
      </c>
      <c r="F15" s="524" t="s">
        <v>262</v>
      </c>
      <c r="G15" s="524"/>
      <c r="H15" s="558"/>
      <c r="I15" s="558"/>
      <c r="J15" s="210" t="s">
        <v>278</v>
      </c>
      <c r="K15" s="396"/>
      <c r="L15" s="210"/>
      <c r="M15" s="210"/>
      <c r="N15" s="43"/>
      <c r="O15" s="209" t="s">
        <v>261</v>
      </c>
      <c r="P15" s="524" t="s">
        <v>262</v>
      </c>
      <c r="Q15" s="524"/>
      <c r="R15" s="632"/>
      <c r="S15" s="632"/>
      <c r="T15" s="210" t="s">
        <v>278</v>
      </c>
      <c r="U15" s="396"/>
      <c r="V15" s="210"/>
      <c r="W15" s="210"/>
      <c r="X15" s="43"/>
      <c r="Y15" s="649"/>
      <c r="Z15" s="650"/>
      <c r="AA15" s="650"/>
      <c r="AB15" s="650"/>
      <c r="AC15" s="650"/>
      <c r="AD15" s="650"/>
      <c r="AE15" s="650"/>
      <c r="AF15" s="650"/>
      <c r="AG15" s="651"/>
      <c r="AH15" s="173"/>
      <c r="AI15" s="143"/>
      <c r="AJ15" s="419"/>
      <c r="AK15" s="419"/>
      <c r="AL15" s="419"/>
      <c r="AM15" s="419"/>
      <c r="AN15" s="419"/>
      <c r="AO15" s="150"/>
      <c r="AP15" s="141"/>
      <c r="AQ15" s="141"/>
    </row>
    <row r="16" spans="2:59" s="52" customFormat="1" ht="26.25" customHeight="1">
      <c r="B16" s="687">
        <v>6</v>
      </c>
      <c r="C16" s="538" t="s">
        <v>416</v>
      </c>
      <c r="D16" s="613"/>
      <c r="E16" s="359" t="s">
        <v>291</v>
      </c>
      <c r="F16" s="46" t="s">
        <v>290</v>
      </c>
      <c r="G16" s="360"/>
      <c r="H16" s="329"/>
      <c r="I16" s="360"/>
      <c r="J16" s="329" t="s">
        <v>232</v>
      </c>
      <c r="K16" s="329"/>
      <c r="L16" s="360"/>
      <c r="M16" s="360"/>
      <c r="N16" s="361"/>
      <c r="O16" s="362" t="s">
        <v>292</v>
      </c>
      <c r="P16" s="329" t="s">
        <v>290</v>
      </c>
      <c r="Q16" s="329"/>
      <c r="R16" s="329"/>
      <c r="S16" s="329"/>
      <c r="T16" s="329" t="s">
        <v>232</v>
      </c>
      <c r="U16" s="329"/>
      <c r="V16" s="329"/>
      <c r="W16" s="329"/>
      <c r="X16" s="363"/>
      <c r="Y16" s="646"/>
      <c r="Z16" s="647"/>
      <c r="AA16" s="647"/>
      <c r="AB16" s="647"/>
      <c r="AC16" s="647"/>
      <c r="AD16" s="647"/>
      <c r="AE16" s="647"/>
      <c r="AF16" s="647"/>
      <c r="AG16" s="648"/>
      <c r="AH16" s="168"/>
      <c r="AI16" s="143"/>
      <c r="AJ16" s="419" t="b">
        <v>0</v>
      </c>
      <c r="AK16" s="419" t="b">
        <v>0</v>
      </c>
      <c r="AL16" s="419" t="b">
        <v>0</v>
      </c>
      <c r="AM16" s="419" t="b">
        <v>0</v>
      </c>
      <c r="AN16" s="419"/>
      <c r="AO16" s="150"/>
      <c r="AP16" s="141"/>
      <c r="AQ16" s="141"/>
    </row>
    <row r="17" spans="2:43" s="52" customFormat="1" ht="26.25" customHeight="1">
      <c r="B17" s="556"/>
      <c r="C17" s="626"/>
      <c r="D17" s="627"/>
      <c r="E17" s="637" t="s">
        <v>288</v>
      </c>
      <c r="F17" s="592"/>
      <c r="G17" s="592"/>
      <c r="H17" s="592"/>
      <c r="I17" s="592"/>
      <c r="J17" s="592"/>
      <c r="K17" s="592"/>
      <c r="L17" s="592"/>
      <c r="M17" s="592"/>
      <c r="N17" s="638"/>
      <c r="O17" s="637" t="s">
        <v>289</v>
      </c>
      <c r="P17" s="592"/>
      <c r="Q17" s="592"/>
      <c r="R17" s="592"/>
      <c r="S17" s="592"/>
      <c r="T17" s="592"/>
      <c r="U17" s="592"/>
      <c r="V17" s="592"/>
      <c r="W17" s="592"/>
      <c r="X17" s="638"/>
      <c r="Y17" s="660"/>
      <c r="Z17" s="661"/>
      <c r="AA17" s="661"/>
      <c r="AB17" s="661"/>
      <c r="AC17" s="661"/>
      <c r="AD17" s="661"/>
      <c r="AE17" s="661"/>
      <c r="AF17" s="661"/>
      <c r="AG17" s="662"/>
      <c r="AH17" s="168"/>
      <c r="AI17" s="143"/>
      <c r="AJ17" s="419"/>
      <c r="AK17" s="419"/>
      <c r="AL17" s="419"/>
      <c r="AM17" s="419"/>
      <c r="AN17" s="419"/>
      <c r="AO17" s="150"/>
      <c r="AP17" s="141"/>
      <c r="AQ17" s="141"/>
    </row>
    <row r="18" spans="2:43" s="52" customFormat="1" ht="26.25" customHeight="1">
      <c r="B18" s="688"/>
      <c r="C18" s="615"/>
      <c r="D18" s="554"/>
      <c r="E18" s="634" t="s">
        <v>287</v>
      </c>
      <c r="F18" s="635"/>
      <c r="G18" s="635"/>
      <c r="H18" s="364" t="s">
        <v>260</v>
      </c>
      <c r="I18" s="631"/>
      <c r="J18" s="631"/>
      <c r="K18" s="631"/>
      <c r="L18" s="210" t="s">
        <v>253</v>
      </c>
      <c r="M18" s="210"/>
      <c r="N18" s="210"/>
      <c r="O18" s="634" t="s">
        <v>287</v>
      </c>
      <c r="P18" s="635"/>
      <c r="Q18" s="635"/>
      <c r="R18" s="364" t="s">
        <v>260</v>
      </c>
      <c r="S18" s="631"/>
      <c r="T18" s="631"/>
      <c r="U18" s="631"/>
      <c r="V18" s="210" t="s">
        <v>253</v>
      </c>
      <c r="W18" s="210"/>
      <c r="X18" s="210"/>
      <c r="Y18" s="649"/>
      <c r="Z18" s="650"/>
      <c r="AA18" s="650"/>
      <c r="AB18" s="650"/>
      <c r="AC18" s="650"/>
      <c r="AD18" s="650"/>
      <c r="AE18" s="650"/>
      <c r="AF18" s="650"/>
      <c r="AG18" s="651"/>
      <c r="AH18" s="175"/>
      <c r="AI18" s="141"/>
      <c r="AJ18" s="417"/>
      <c r="AK18" s="417"/>
      <c r="AL18" s="417"/>
      <c r="AM18" s="417"/>
      <c r="AN18" s="417"/>
      <c r="AO18" s="150"/>
      <c r="AP18" s="141"/>
      <c r="AQ18" s="141"/>
    </row>
    <row r="19" spans="2:43" s="52" customFormat="1" ht="26.25" customHeight="1">
      <c r="B19" s="71"/>
      <c r="C19" s="70"/>
      <c r="D19" s="75"/>
      <c r="E19" s="689" t="s">
        <v>263</v>
      </c>
      <c r="F19" s="690"/>
      <c r="G19" s="690"/>
      <c r="H19" s="690"/>
      <c r="I19" s="133"/>
      <c r="J19" s="133"/>
      <c r="K19" s="133"/>
      <c r="L19" s="133"/>
      <c r="M19" s="133"/>
      <c r="N19" s="134"/>
      <c r="O19" s="689" t="s">
        <v>263</v>
      </c>
      <c r="P19" s="690"/>
      <c r="Q19" s="690"/>
      <c r="R19" s="690"/>
      <c r="S19" s="133"/>
      <c r="T19" s="133"/>
      <c r="U19" s="133"/>
      <c r="V19" s="133"/>
      <c r="W19" s="133"/>
      <c r="X19" s="134"/>
      <c r="Y19" s="646"/>
      <c r="Z19" s="647"/>
      <c r="AA19" s="647"/>
      <c r="AB19" s="647"/>
      <c r="AC19" s="647"/>
      <c r="AD19" s="647"/>
      <c r="AE19" s="647"/>
      <c r="AF19" s="647"/>
      <c r="AG19" s="648"/>
      <c r="AH19" s="633" t="str">
        <f>IF(OR(AND($AJ$20=TRUE,$AK$21=TRUE),AND($AJ$20=TRUE,$AL$21=TRUE),AND($AJ$20=TRUE,$AN$21=TRUE),AND($AM$20=TRUE,$AJ$21=TRUE),AND($AM$20=TRUE,$AK$21=TRUE),AND($AM$20=TRUE,$AL$21=TRUE),AND($AM$20=TRUE,$AN$21=TRUE),AND($AK$20=TRUE,$AL$21=TRUE)),"※給与形態が休業前・復帰後で異なっています。その場合、就業規則や労使協定、労働協約等での規定が必要です。ない場合は申請不可となります。","")</f>
        <v/>
      </c>
      <c r="AI19" s="141"/>
      <c r="AJ19" s="417"/>
      <c r="AK19" s="417"/>
      <c r="AL19" s="417"/>
      <c r="AM19" s="417"/>
      <c r="AN19" s="417"/>
      <c r="AO19" s="150"/>
      <c r="AP19" s="141"/>
      <c r="AQ19" s="141"/>
    </row>
    <row r="20" spans="2:43" s="52" customFormat="1" ht="26.25" customHeight="1">
      <c r="B20" s="556">
        <v>7</v>
      </c>
      <c r="C20" s="626" t="s">
        <v>243</v>
      </c>
      <c r="D20" s="627"/>
      <c r="E20" s="365"/>
      <c r="F20" s="461" t="s">
        <v>300</v>
      </c>
      <c r="G20" s="461"/>
      <c r="H20" s="461" t="s">
        <v>264</v>
      </c>
      <c r="I20" s="461"/>
      <c r="J20" s="461" t="s">
        <v>265</v>
      </c>
      <c r="K20" s="461"/>
      <c r="L20" s="461"/>
      <c r="M20" s="461" t="s">
        <v>266</v>
      </c>
      <c r="N20" s="462"/>
      <c r="O20" s="365"/>
      <c r="P20" s="461" t="s">
        <v>300</v>
      </c>
      <c r="Q20" s="461"/>
      <c r="R20" s="461" t="s">
        <v>264</v>
      </c>
      <c r="S20" s="461"/>
      <c r="T20" s="461" t="s">
        <v>265</v>
      </c>
      <c r="U20" s="461"/>
      <c r="V20" s="461"/>
      <c r="W20" s="461" t="s">
        <v>266</v>
      </c>
      <c r="X20" s="462"/>
      <c r="Y20" s="660"/>
      <c r="Z20" s="661"/>
      <c r="AA20" s="661"/>
      <c r="AB20" s="661"/>
      <c r="AC20" s="661"/>
      <c r="AD20" s="661"/>
      <c r="AE20" s="661"/>
      <c r="AF20" s="661"/>
      <c r="AG20" s="662"/>
      <c r="AH20" s="633"/>
      <c r="AI20" s="141"/>
      <c r="AJ20" s="419" t="b">
        <v>0</v>
      </c>
      <c r="AK20" s="419" t="b">
        <v>0</v>
      </c>
      <c r="AL20" s="419" t="b">
        <v>0</v>
      </c>
      <c r="AM20" s="419" t="b">
        <v>0</v>
      </c>
      <c r="AN20" s="419" t="b">
        <v>0</v>
      </c>
      <c r="AO20" s="150"/>
      <c r="AP20" s="141"/>
      <c r="AQ20" s="141"/>
    </row>
    <row r="21" spans="2:43" s="52" customFormat="1" ht="26.25" customHeight="1">
      <c r="B21" s="556"/>
      <c r="C21" s="626"/>
      <c r="D21" s="627"/>
      <c r="E21" s="475" t="s">
        <v>299</v>
      </c>
      <c r="F21" s="524"/>
      <c r="G21" s="524"/>
      <c r="H21" s="631"/>
      <c r="I21" s="631"/>
      <c r="J21" s="631"/>
      <c r="K21" s="631"/>
      <c r="L21" s="631"/>
      <c r="M21" s="631"/>
      <c r="N21" s="340" t="s">
        <v>254</v>
      </c>
      <c r="O21" s="475" t="s">
        <v>299</v>
      </c>
      <c r="P21" s="524"/>
      <c r="Q21" s="524"/>
      <c r="R21" s="631"/>
      <c r="S21" s="631"/>
      <c r="T21" s="631"/>
      <c r="U21" s="631"/>
      <c r="V21" s="631"/>
      <c r="W21" s="631"/>
      <c r="X21" s="340" t="s">
        <v>254</v>
      </c>
      <c r="Y21" s="649"/>
      <c r="Z21" s="650"/>
      <c r="AA21" s="650"/>
      <c r="AB21" s="650"/>
      <c r="AC21" s="650"/>
      <c r="AD21" s="650"/>
      <c r="AE21" s="650"/>
      <c r="AF21" s="650"/>
      <c r="AG21" s="651"/>
      <c r="AH21" s="633"/>
      <c r="AI21" s="141"/>
      <c r="AJ21" s="419" t="b">
        <v>0</v>
      </c>
      <c r="AK21" s="419" t="b">
        <v>0</v>
      </c>
      <c r="AL21" s="419" t="b">
        <v>0</v>
      </c>
      <c r="AM21" s="419" t="b">
        <v>0</v>
      </c>
      <c r="AN21" s="419" t="b">
        <v>0</v>
      </c>
      <c r="AO21" s="150"/>
      <c r="AP21" s="141"/>
      <c r="AQ21" s="141"/>
    </row>
    <row r="22" spans="2:43" s="61" customFormat="1" ht="30" customHeight="1">
      <c r="B22" s="556"/>
      <c r="C22" s="626"/>
      <c r="D22" s="627"/>
      <c r="E22" s="644" t="s">
        <v>279</v>
      </c>
      <c r="F22" s="652"/>
      <c r="G22" s="652"/>
      <c r="H22" s="652"/>
      <c r="I22" s="652"/>
      <c r="J22" s="652"/>
      <c r="K22" s="652"/>
      <c r="L22" s="652"/>
      <c r="M22" s="652"/>
      <c r="N22" s="653"/>
      <c r="O22" s="644" t="s">
        <v>279</v>
      </c>
      <c r="P22" s="652"/>
      <c r="Q22" s="652"/>
      <c r="R22" s="652"/>
      <c r="S22" s="652"/>
      <c r="T22" s="652"/>
      <c r="U22" s="652"/>
      <c r="V22" s="652"/>
      <c r="W22" s="652"/>
      <c r="X22" s="653"/>
      <c r="Y22" s="646"/>
      <c r="Z22" s="647"/>
      <c r="AA22" s="647"/>
      <c r="AB22" s="647"/>
      <c r="AC22" s="647"/>
      <c r="AD22" s="647"/>
      <c r="AE22" s="647"/>
      <c r="AF22" s="647"/>
      <c r="AG22" s="648"/>
      <c r="AH22" s="692" t="str">
        <f>IF(OR(AND($AJ$20=TRUE,$AK$21=TRUE),AND($AJ$20=TRUE,$AL$21=TRUE),AND($AJ$20=TRUE,$AN$21=TRUE),AND($AM$20=TRUE,$AJ$21=TRUE),AND($AM$20=TRUE,$AK$21=TRUE),AND($AM$20=TRUE,$AL$21=TRUE),AND($AM$20=TRUE,$AN$21=TRUE),AND($AK$20=TRUE,$AL$21=TRUE)),"就業規則に規定されている場合は当該ページを右側の相違理由欄にご記入ください。労使協定、労働協約等の場合は該当文書（写し）をご提出ください。","")</f>
        <v/>
      </c>
      <c r="AI22" s="143"/>
      <c r="AJ22" s="419"/>
      <c r="AK22" s="419"/>
      <c r="AL22" s="419"/>
      <c r="AM22" s="419"/>
      <c r="AN22" s="419"/>
      <c r="AO22" s="152"/>
      <c r="AP22" s="143"/>
      <c r="AQ22" s="143"/>
    </row>
    <row r="23" spans="2:43" s="61" customFormat="1" ht="30" customHeight="1">
      <c r="B23" s="556"/>
      <c r="C23" s="626"/>
      <c r="D23" s="627"/>
      <c r="E23" s="196"/>
      <c r="F23" s="654"/>
      <c r="G23" s="654"/>
      <c r="H23" s="654"/>
      <c r="I23" s="654"/>
      <c r="J23" s="654"/>
      <c r="K23" s="654"/>
      <c r="L23" s="654"/>
      <c r="M23" s="197" t="s">
        <v>255</v>
      </c>
      <c r="N23" s="198"/>
      <c r="O23" s="196"/>
      <c r="P23" s="654"/>
      <c r="Q23" s="654"/>
      <c r="R23" s="654"/>
      <c r="S23" s="654"/>
      <c r="T23" s="654"/>
      <c r="U23" s="654"/>
      <c r="V23" s="654"/>
      <c r="W23" s="197" t="s">
        <v>255</v>
      </c>
      <c r="X23" s="207"/>
      <c r="Y23" s="649"/>
      <c r="Z23" s="650"/>
      <c r="AA23" s="650"/>
      <c r="AB23" s="650"/>
      <c r="AC23" s="650"/>
      <c r="AD23" s="650"/>
      <c r="AE23" s="650"/>
      <c r="AF23" s="650"/>
      <c r="AG23" s="651"/>
      <c r="AH23" s="692"/>
      <c r="AI23" s="143"/>
      <c r="AJ23" s="419"/>
      <c r="AK23" s="419"/>
      <c r="AL23" s="419"/>
      <c r="AM23" s="419"/>
      <c r="AN23" s="419"/>
      <c r="AO23" s="152"/>
      <c r="AP23" s="143"/>
      <c r="AQ23" s="143"/>
    </row>
    <row r="24" spans="2:43" s="62" customFormat="1" ht="30" customHeight="1">
      <c r="B24" s="556"/>
      <c r="C24" s="626"/>
      <c r="D24" s="627"/>
      <c r="E24" s="644" t="s">
        <v>417</v>
      </c>
      <c r="F24" s="645"/>
      <c r="G24" s="645"/>
      <c r="H24" s="645"/>
      <c r="I24" s="645"/>
      <c r="J24" s="645"/>
      <c r="K24" s="645"/>
      <c r="L24" s="645"/>
      <c r="M24" s="645"/>
      <c r="N24" s="138"/>
      <c r="O24" s="644" t="s">
        <v>418</v>
      </c>
      <c r="P24" s="645"/>
      <c r="Q24" s="645"/>
      <c r="R24" s="645"/>
      <c r="S24" s="645"/>
      <c r="T24" s="645"/>
      <c r="U24" s="645"/>
      <c r="V24" s="645"/>
      <c r="W24" s="645"/>
      <c r="X24" s="138"/>
      <c r="Y24" s="646"/>
      <c r="Z24" s="647"/>
      <c r="AA24" s="647"/>
      <c r="AB24" s="647"/>
      <c r="AC24" s="647"/>
      <c r="AD24" s="647"/>
      <c r="AE24" s="647"/>
      <c r="AF24" s="647"/>
      <c r="AG24" s="648"/>
      <c r="AH24" s="171"/>
      <c r="AI24" s="144"/>
      <c r="AJ24" s="420"/>
      <c r="AK24" s="420"/>
      <c r="AL24" s="420"/>
      <c r="AM24" s="420"/>
      <c r="AN24" s="420"/>
      <c r="AO24" s="144"/>
      <c r="AP24" s="144"/>
      <c r="AQ24" s="144"/>
    </row>
    <row r="25" spans="2:43" s="61" customFormat="1" ht="30" customHeight="1">
      <c r="B25" s="74"/>
      <c r="C25" s="72"/>
      <c r="D25" s="73"/>
      <c r="E25" s="135"/>
      <c r="F25" s="654"/>
      <c r="G25" s="654"/>
      <c r="H25" s="654"/>
      <c r="I25" s="654"/>
      <c r="J25" s="654"/>
      <c r="K25" s="654"/>
      <c r="L25" s="654"/>
      <c r="M25" s="137" t="s">
        <v>255</v>
      </c>
      <c r="N25" s="139"/>
      <c r="O25" s="135"/>
      <c r="P25" s="654"/>
      <c r="Q25" s="654"/>
      <c r="R25" s="654"/>
      <c r="S25" s="654"/>
      <c r="T25" s="654"/>
      <c r="U25" s="654"/>
      <c r="V25" s="654"/>
      <c r="W25" s="137" t="s">
        <v>255</v>
      </c>
      <c r="X25" s="139"/>
      <c r="Y25" s="649"/>
      <c r="Z25" s="650"/>
      <c r="AA25" s="650"/>
      <c r="AB25" s="650"/>
      <c r="AC25" s="650"/>
      <c r="AD25" s="650"/>
      <c r="AE25" s="650"/>
      <c r="AF25" s="650"/>
      <c r="AG25" s="651"/>
      <c r="AH25" s="172"/>
      <c r="AI25" s="143"/>
      <c r="AJ25" s="421"/>
      <c r="AK25" s="421"/>
      <c r="AL25" s="421"/>
      <c r="AM25" s="421"/>
      <c r="AN25" s="421"/>
      <c r="AO25" s="143"/>
      <c r="AP25" s="143"/>
      <c r="AQ25" s="143"/>
    </row>
    <row r="26" spans="2:43" ht="26.25" customHeight="1">
      <c r="B26" s="659">
        <v>8</v>
      </c>
      <c r="C26" s="663" t="s">
        <v>236</v>
      </c>
      <c r="D26" s="664"/>
      <c r="E26" s="136"/>
      <c r="F26" s="52" t="s">
        <v>268</v>
      </c>
      <c r="G26" s="52"/>
      <c r="H26" s="52"/>
      <c r="I26" s="49"/>
      <c r="J26" s="52" t="s">
        <v>232</v>
      </c>
      <c r="K26" s="394"/>
      <c r="L26" s="52"/>
      <c r="M26" s="52"/>
      <c r="N26" s="128"/>
      <c r="O26" s="136"/>
      <c r="P26" s="52" t="s">
        <v>268</v>
      </c>
      <c r="Q26" s="52"/>
      <c r="R26" s="52"/>
      <c r="S26" s="49"/>
      <c r="T26" s="52" t="s">
        <v>232</v>
      </c>
      <c r="U26" s="394"/>
      <c r="V26" s="52"/>
      <c r="W26" s="52"/>
      <c r="X26" s="128"/>
      <c r="Y26" s="660"/>
      <c r="Z26" s="661"/>
      <c r="AA26" s="661"/>
      <c r="AB26" s="661"/>
      <c r="AC26" s="661"/>
      <c r="AD26" s="661"/>
      <c r="AE26" s="661"/>
      <c r="AF26" s="661"/>
      <c r="AG26" s="662"/>
      <c r="AI26" s="145"/>
      <c r="AJ26" s="419" t="b">
        <v>0</v>
      </c>
      <c r="AK26" s="419" t="b">
        <v>0</v>
      </c>
      <c r="AL26" s="419" t="b">
        <v>0</v>
      </c>
      <c r="AM26" s="419" t="b">
        <v>0</v>
      </c>
      <c r="AN26" s="419"/>
    </row>
    <row r="27" spans="2:43" ht="26.25" customHeight="1">
      <c r="B27" s="659"/>
      <c r="C27" s="665"/>
      <c r="D27" s="666"/>
      <c r="E27" s="668" t="s">
        <v>237</v>
      </c>
      <c r="F27" s="595"/>
      <c r="G27" s="595"/>
      <c r="H27" s="595"/>
      <c r="I27" s="595"/>
      <c r="J27" s="595"/>
      <c r="K27" s="595"/>
      <c r="L27" s="595"/>
      <c r="M27" s="595"/>
      <c r="N27" s="596"/>
      <c r="O27" s="668" t="s">
        <v>237</v>
      </c>
      <c r="P27" s="595"/>
      <c r="Q27" s="595"/>
      <c r="R27" s="595"/>
      <c r="S27" s="595"/>
      <c r="T27" s="595"/>
      <c r="U27" s="595"/>
      <c r="V27" s="595"/>
      <c r="W27" s="595"/>
      <c r="X27" s="596"/>
      <c r="Y27" s="649"/>
      <c r="Z27" s="650"/>
      <c r="AA27" s="650"/>
      <c r="AB27" s="650"/>
      <c r="AC27" s="650"/>
      <c r="AD27" s="650"/>
      <c r="AE27" s="650"/>
      <c r="AF27" s="650"/>
      <c r="AG27" s="651"/>
      <c r="AH27" s="174"/>
    </row>
    <row r="28" spans="2:43" ht="6" customHeight="1">
      <c r="B28" s="61"/>
      <c r="C28" s="61"/>
      <c r="D28" s="61"/>
      <c r="E28" s="373"/>
      <c r="G28" s="373"/>
      <c r="H28" s="373"/>
      <c r="I28" s="373"/>
      <c r="J28" s="373"/>
      <c r="K28" s="373"/>
      <c r="L28" s="373"/>
      <c r="M28" s="373"/>
      <c r="N28" s="373"/>
      <c r="O28" s="373"/>
      <c r="P28" s="373"/>
      <c r="Q28" s="373"/>
      <c r="R28" s="373"/>
      <c r="S28" s="373"/>
      <c r="T28" s="373"/>
      <c r="U28" s="373"/>
      <c r="V28" s="373"/>
      <c r="W28" s="373"/>
      <c r="X28" s="373"/>
      <c r="Y28" s="374"/>
      <c r="Z28" s="374"/>
      <c r="AA28" s="374"/>
      <c r="AB28" s="374"/>
      <c r="AC28" s="374"/>
      <c r="AD28" s="374"/>
      <c r="AE28" s="374"/>
      <c r="AF28" s="374"/>
      <c r="AG28" s="374"/>
    </row>
    <row r="29" spans="2:43" ht="15.75" customHeight="1">
      <c r="B29" s="657" t="s">
        <v>396</v>
      </c>
      <c r="C29" s="658"/>
      <c r="D29" s="658"/>
      <c r="E29" s="658"/>
      <c r="F29" s="658"/>
      <c r="G29" s="658"/>
      <c r="H29" s="658"/>
      <c r="I29" s="658"/>
      <c r="J29" s="658"/>
      <c r="K29" s="658"/>
      <c r="L29" s="658"/>
      <c r="M29" s="658"/>
      <c r="N29" s="658"/>
      <c r="O29" s="658"/>
      <c r="P29" s="658"/>
      <c r="Q29" s="658"/>
      <c r="R29" s="658"/>
      <c r="S29" s="658"/>
      <c r="T29" s="658"/>
      <c r="U29" s="658"/>
      <c r="V29" s="658"/>
      <c r="W29" s="658"/>
      <c r="X29" s="658"/>
      <c r="Y29" s="658"/>
      <c r="Z29" s="658"/>
      <c r="AA29" s="658"/>
      <c r="AB29" s="658"/>
      <c r="AC29" s="658"/>
      <c r="AD29" s="658"/>
      <c r="AE29" s="658"/>
      <c r="AF29" s="658"/>
      <c r="AG29" s="148"/>
    </row>
    <row r="30" spans="2:43" ht="27" customHeight="1">
      <c r="B30" s="657" t="s">
        <v>313</v>
      </c>
      <c r="C30" s="658"/>
      <c r="D30" s="658"/>
      <c r="E30" s="658"/>
      <c r="F30" s="658"/>
      <c r="G30" s="658"/>
      <c r="H30" s="658"/>
      <c r="I30" s="658"/>
      <c r="J30" s="658"/>
      <c r="K30" s="658"/>
      <c r="L30" s="658"/>
      <c r="M30" s="658"/>
      <c r="N30" s="658"/>
      <c r="O30" s="658"/>
      <c r="P30" s="658"/>
      <c r="Q30" s="658"/>
      <c r="R30" s="658"/>
      <c r="S30" s="658"/>
      <c r="T30" s="658"/>
      <c r="U30" s="658"/>
      <c r="V30" s="658"/>
      <c r="W30" s="658"/>
      <c r="X30" s="658"/>
      <c r="Y30" s="658"/>
      <c r="Z30" s="658"/>
      <c r="AA30" s="658"/>
      <c r="AB30" s="658"/>
      <c r="AC30" s="658"/>
      <c r="AD30" s="658"/>
      <c r="AE30" s="658"/>
      <c r="AF30" s="658"/>
      <c r="AG30" s="658"/>
    </row>
    <row r="31" spans="2:43" ht="13.5" customHeight="1">
      <c r="B31" s="667" t="s">
        <v>314</v>
      </c>
      <c r="C31" s="667"/>
      <c r="D31" s="667"/>
      <c r="E31" s="667"/>
      <c r="F31" s="667"/>
      <c r="G31" s="667"/>
      <c r="H31" s="667"/>
      <c r="I31" s="667"/>
      <c r="J31" s="667"/>
      <c r="K31" s="667"/>
      <c r="L31" s="667"/>
      <c r="M31" s="667"/>
      <c r="N31" s="667"/>
      <c r="O31" s="667"/>
      <c r="P31" s="667"/>
      <c r="Q31" s="667"/>
      <c r="R31" s="667"/>
      <c r="S31" s="667"/>
      <c r="T31" s="667"/>
      <c r="U31" s="667"/>
      <c r="V31" s="667"/>
      <c r="W31" s="667"/>
      <c r="X31" s="667"/>
      <c r="Y31" s="667"/>
      <c r="Z31" s="667"/>
      <c r="AA31" s="667"/>
      <c r="AB31" s="667"/>
      <c r="AC31" s="667"/>
      <c r="AD31" s="667"/>
      <c r="AE31" s="667"/>
      <c r="AF31" s="667"/>
      <c r="AG31" s="667"/>
    </row>
    <row r="32" spans="2:43" ht="18.95" customHeight="1">
      <c r="B32" s="189" t="s">
        <v>280</v>
      </c>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row>
    <row r="33" spans="2:33" ht="38.25" customHeight="1">
      <c r="B33" s="655" t="s">
        <v>426</v>
      </c>
      <c r="C33" s="656"/>
      <c r="D33" s="656"/>
      <c r="E33" s="656"/>
      <c r="F33" s="656"/>
      <c r="G33" s="656"/>
      <c r="H33" s="656"/>
      <c r="I33" s="656"/>
      <c r="J33" s="656"/>
      <c r="K33" s="656"/>
      <c r="L33" s="656"/>
      <c r="M33" s="656"/>
      <c r="N33" s="656"/>
      <c r="O33" s="656"/>
      <c r="P33" s="656"/>
      <c r="Q33" s="656"/>
      <c r="R33" s="656"/>
      <c r="S33" s="656"/>
      <c r="T33" s="656"/>
      <c r="U33" s="656"/>
      <c r="V33" s="656"/>
      <c r="W33" s="656"/>
      <c r="X33" s="656"/>
      <c r="Y33" s="656"/>
      <c r="Z33" s="656"/>
      <c r="AA33" s="656"/>
      <c r="AB33" s="656"/>
      <c r="AC33" s="656"/>
      <c r="AD33" s="656"/>
      <c r="AE33" s="656"/>
      <c r="AF33" s="656"/>
      <c r="AG33" s="656"/>
    </row>
    <row r="34" spans="2:33" ht="4.5" customHeight="1">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row>
    <row r="35" spans="2:33" ht="27" customHeight="1">
      <c r="B35" s="199" t="s">
        <v>234</v>
      </c>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1"/>
    </row>
    <row r="36" spans="2:33" ht="48" customHeight="1">
      <c r="B36" s="202"/>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c r="AC36" s="148"/>
      <c r="AD36" s="148"/>
      <c r="AE36" s="148"/>
      <c r="AF36" s="148"/>
      <c r="AG36" s="203"/>
    </row>
    <row r="37" spans="2:33" ht="48" customHeight="1">
      <c r="B37" s="204"/>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6"/>
    </row>
    <row r="38" spans="2:33" ht="48" customHeight="1">
      <c r="B38" s="124"/>
      <c r="C38" s="99"/>
      <c r="D38" s="99"/>
      <c r="E38" s="99"/>
      <c r="F38" s="99"/>
      <c r="G38" s="99"/>
      <c r="H38" s="99"/>
      <c r="I38" s="99"/>
      <c r="J38" s="99"/>
      <c r="K38" s="398"/>
      <c r="L38" s="99"/>
      <c r="M38" s="99"/>
      <c r="N38" s="99"/>
      <c r="O38" s="99"/>
      <c r="P38" s="99"/>
      <c r="Q38" s="99"/>
      <c r="R38" s="99"/>
      <c r="S38" s="99"/>
      <c r="T38" s="99"/>
      <c r="U38" s="398"/>
      <c r="V38" s="99"/>
      <c r="W38" s="99"/>
      <c r="X38" s="99"/>
      <c r="Y38" s="99"/>
      <c r="Z38" s="99"/>
      <c r="AA38" s="99"/>
      <c r="AB38" s="99"/>
      <c r="AC38" s="99"/>
      <c r="AD38" s="99"/>
      <c r="AE38" s="99"/>
      <c r="AF38" s="99"/>
      <c r="AG38" s="99"/>
    </row>
    <row r="39" spans="2:33" ht="24.95" customHeight="1">
      <c r="B39" s="99"/>
      <c r="C39" s="99"/>
      <c r="D39" s="99"/>
      <c r="E39" s="99"/>
      <c r="F39" s="99"/>
      <c r="G39" s="99"/>
      <c r="H39" s="99"/>
      <c r="I39" s="99"/>
      <c r="J39" s="99"/>
      <c r="K39" s="398"/>
      <c r="L39" s="99"/>
      <c r="M39" s="99"/>
      <c r="N39" s="99"/>
      <c r="O39" s="99"/>
      <c r="P39" s="99"/>
      <c r="Q39" s="99"/>
      <c r="R39" s="99"/>
      <c r="S39" s="99"/>
      <c r="T39" s="99"/>
      <c r="U39" s="398"/>
      <c r="V39" s="99"/>
      <c r="W39" s="99"/>
      <c r="X39" s="99"/>
      <c r="Y39" s="99"/>
      <c r="Z39" s="99"/>
      <c r="AA39" s="99"/>
      <c r="AB39" s="99"/>
      <c r="AC39" s="99"/>
      <c r="AD39" s="99"/>
      <c r="AE39" s="99"/>
      <c r="AF39" s="99"/>
      <c r="AG39" s="99"/>
    </row>
    <row r="40" spans="2:33" ht="9.75" customHeight="1"/>
    <row r="41" spans="2:33" ht="13.5" customHeight="1"/>
  </sheetData>
  <sheetProtection algorithmName="SHA-512" hashValue="ohwBfusxP6ZZ9+dnoJf3TLbfoACWxN6y4dll3+i3uqGv6uz40YLY6SOiL9gH5zYHTEvYaQ5Vu2gPpKOnzfBLUQ==" saltValue="jGtsPn0ARolhnYkRS7LlpQ==" spinCount="100000" sheet="1" selectLockedCells="1"/>
  <mergeCells count="90">
    <mergeCell ref="AH22:AH23"/>
    <mergeCell ref="E6:N6"/>
    <mergeCell ref="Y11:AG12"/>
    <mergeCell ref="Y13:AG15"/>
    <mergeCell ref="Y16:AG18"/>
    <mergeCell ref="F9:G9"/>
    <mergeCell ref="AH7:AH8"/>
    <mergeCell ref="R21:W21"/>
    <mergeCell ref="Y19:AG21"/>
    <mergeCell ref="P20:Q20"/>
    <mergeCell ref="R20:S20"/>
    <mergeCell ref="T20:V20"/>
    <mergeCell ref="W20:X20"/>
    <mergeCell ref="O19:R19"/>
    <mergeCell ref="P12:R12"/>
    <mergeCell ref="P23:V23"/>
    <mergeCell ref="C16:D18"/>
    <mergeCell ref="B16:B18"/>
    <mergeCell ref="E18:G18"/>
    <mergeCell ref="C11:D12"/>
    <mergeCell ref="E17:N17"/>
    <mergeCell ref="L11:M11"/>
    <mergeCell ref="B13:B15"/>
    <mergeCell ref="H14:I14"/>
    <mergeCell ref="H15:I15"/>
    <mergeCell ref="B11:B12"/>
    <mergeCell ref="C13:D15"/>
    <mergeCell ref="F15:G15"/>
    <mergeCell ref="I12:K12"/>
    <mergeCell ref="I18:K18"/>
    <mergeCell ref="E14:F14"/>
    <mergeCell ref="C20:D24"/>
    <mergeCell ref="B20:B24"/>
    <mergeCell ref="E19:H19"/>
    <mergeCell ref="F20:G20"/>
    <mergeCell ref="J20:L20"/>
    <mergeCell ref="H20:I20"/>
    <mergeCell ref="H21:M21"/>
    <mergeCell ref="E21:G21"/>
    <mergeCell ref="M20:N20"/>
    <mergeCell ref="F23:L23"/>
    <mergeCell ref="E24:M24"/>
    <mergeCell ref="AB1:AG1"/>
    <mergeCell ref="C7:D10"/>
    <mergeCell ref="C5:D5"/>
    <mergeCell ref="C6:D6"/>
    <mergeCell ref="Y4:AG4"/>
    <mergeCell ref="Y5:AG5"/>
    <mergeCell ref="Y6:AG6"/>
    <mergeCell ref="B4:D4"/>
    <mergeCell ref="R9:W9"/>
    <mergeCell ref="H9:M9"/>
    <mergeCell ref="Y7:AG10"/>
    <mergeCell ref="O1:W1"/>
    <mergeCell ref="E5:N5"/>
    <mergeCell ref="O5:X5"/>
    <mergeCell ref="O6:X6"/>
    <mergeCell ref="B7:B10"/>
    <mergeCell ref="B33:AG33"/>
    <mergeCell ref="B30:AG30"/>
    <mergeCell ref="B26:B27"/>
    <mergeCell ref="Y26:AG27"/>
    <mergeCell ref="C26:D27"/>
    <mergeCell ref="B29:AF29"/>
    <mergeCell ref="B31:AG31"/>
    <mergeCell ref="E27:N27"/>
    <mergeCell ref="O27:X27"/>
    <mergeCell ref="O24:W24"/>
    <mergeCell ref="Y22:AG23"/>
    <mergeCell ref="E22:N22"/>
    <mergeCell ref="O22:X22"/>
    <mergeCell ref="Y24:AG25"/>
    <mergeCell ref="F25:L25"/>
    <mergeCell ref="P25:V25"/>
    <mergeCell ref="S18:U18"/>
    <mergeCell ref="S12:U12"/>
    <mergeCell ref="E4:N4"/>
    <mergeCell ref="O4:X4"/>
    <mergeCell ref="AH19:AH21"/>
    <mergeCell ref="O18:Q18"/>
    <mergeCell ref="O14:P14"/>
    <mergeCell ref="O17:X17"/>
    <mergeCell ref="P9:Q9"/>
    <mergeCell ref="O21:Q21"/>
    <mergeCell ref="V11:W11"/>
    <mergeCell ref="P15:Q15"/>
    <mergeCell ref="R14:S14"/>
    <mergeCell ref="E10:X10"/>
    <mergeCell ref="R15:S15"/>
    <mergeCell ref="F12:H12"/>
  </mergeCells>
  <phoneticPr fontId="7"/>
  <conditionalFormatting sqref="E5">
    <cfRule type="expression" dxfId="171" priority="191">
      <formula>$E$5=""</formula>
    </cfRule>
  </conditionalFormatting>
  <conditionalFormatting sqref="E6">
    <cfRule type="expression" dxfId="170" priority="187">
      <formula>$E$6=""</formula>
    </cfRule>
  </conditionalFormatting>
  <conditionalFormatting sqref="E14:F14">
    <cfRule type="expression" dxfId="169" priority="68">
      <formula>$E$14=""</formula>
    </cfRule>
  </conditionalFormatting>
  <conditionalFormatting sqref="E7:N9">
    <cfRule type="expression" dxfId="168" priority="72">
      <formula>COUNTIF($AJ$7:$AK$9,FALSE)=4</formula>
    </cfRule>
  </conditionalFormatting>
  <conditionalFormatting sqref="E13:N13">
    <cfRule type="expression" dxfId="167" priority="88">
      <formula>AND($AJ$13=FALSE,$AK$13=FALSE,$AL$13=FALSE,$AM$13=FALSE)</formula>
    </cfRule>
  </conditionalFormatting>
  <conditionalFormatting sqref="E16:N16">
    <cfRule type="expression" dxfId="166" priority="98">
      <formula>AND($AJ$16=FALSE,$AK$16=FALSE)</formula>
    </cfRule>
  </conditionalFormatting>
  <conditionalFormatting sqref="E20:N21">
    <cfRule type="expression" dxfId="165" priority="66">
      <formula>COUNTIF($AJ$20:$AN$20,FALSE)=5</formula>
    </cfRule>
  </conditionalFormatting>
  <conditionalFormatting sqref="E26:N26 E27">
    <cfRule type="expression" dxfId="164" priority="141">
      <formula>AND($AJ$26=FALSE,$AK$26=FALSE)</formula>
    </cfRule>
  </conditionalFormatting>
  <conditionalFormatting sqref="E10:X10">
    <cfRule type="expression" dxfId="163" priority="8">
      <formula>AND($AM$7=TRUE,$AJ$10=TRUE)</formula>
    </cfRule>
    <cfRule type="expression" dxfId="162" priority="13">
      <formula>$AM$7=TRUE</formula>
    </cfRule>
  </conditionalFormatting>
  <conditionalFormatting sqref="E7:AG10">
    <cfRule type="expression" dxfId="161" priority="9">
      <formula>OR(AND($AJ$7=TRUE,$AM$7=TRUE),AND($AJ$7=TRUE,$AL$8=TRUE),AND($AJ$7=TRUE,$AL$9=TRUE),AND($AK$7=TRUE,$AL$8=TRUE),AND($AK$7=TRUE,$AL$9=TRUE))</formula>
    </cfRule>
  </conditionalFormatting>
  <conditionalFormatting sqref="F23:L23">
    <cfRule type="expression" dxfId="160" priority="142">
      <formula>$F$23=""</formula>
    </cfRule>
  </conditionalFormatting>
  <conditionalFormatting sqref="F25:L25">
    <cfRule type="expression" dxfId="159" priority="165">
      <formula>$F$25=""</formula>
    </cfRule>
  </conditionalFormatting>
  <conditionalFormatting sqref="H14:I14">
    <cfRule type="expression" dxfId="158" priority="154">
      <formula>$H$14=""</formula>
    </cfRule>
  </conditionalFormatting>
  <conditionalFormatting sqref="H15:I15">
    <cfRule type="expression" dxfId="157" priority="151">
      <formula>$H$15=""</formula>
    </cfRule>
  </conditionalFormatting>
  <conditionalFormatting sqref="H9:M9">
    <cfRule type="expression" dxfId="156" priority="74">
      <formula>AND($AJ$9=TRUE,$H$9="")</formula>
    </cfRule>
  </conditionalFormatting>
  <conditionalFormatting sqref="H21:M21">
    <cfRule type="expression" dxfId="155" priority="119">
      <formula>AND($AN$20=TRUE,$H$21="")</formula>
    </cfRule>
  </conditionalFormatting>
  <conditionalFormatting sqref="I12">
    <cfRule type="expression" dxfId="154" priority="162">
      <formula>$I$12=""</formula>
    </cfRule>
  </conditionalFormatting>
  <conditionalFormatting sqref="I18">
    <cfRule type="expression" dxfId="153" priority="41">
      <formula>AND($AK$16=TRUE,$AM$16=TRUE)</formula>
    </cfRule>
    <cfRule type="expression" dxfId="152" priority="93">
      <formula>$AK$16=TRUE</formula>
    </cfRule>
    <cfRule type="expression" dxfId="151" priority="123">
      <formula>$I$18=""</formula>
    </cfRule>
  </conditionalFormatting>
  <conditionalFormatting sqref="L11:M11">
    <cfRule type="expression" dxfId="150" priority="6">
      <formula>$L$11=""</formula>
    </cfRule>
    <cfRule type="expression" dxfId="149" priority="61">
      <formula>AND(COUNTIF($AJ$11:$AL$11,TRUE)&gt;0,$L$11="")</formula>
    </cfRule>
  </conditionalFormatting>
  <conditionalFormatting sqref="O5">
    <cfRule type="expression" dxfId="148" priority="105">
      <formula>$O$5=""</formula>
    </cfRule>
  </conditionalFormatting>
  <conditionalFormatting sqref="O6">
    <cfRule type="expression" dxfId="147" priority="186">
      <formula>$O$6=""</formula>
    </cfRule>
  </conditionalFormatting>
  <conditionalFormatting sqref="O14:P14">
    <cfRule type="expression" dxfId="146" priority="67">
      <formula>$O$14=""</formula>
    </cfRule>
  </conditionalFormatting>
  <conditionalFormatting sqref="O7:X9">
    <cfRule type="expression" dxfId="145" priority="70">
      <formula>COUNTIF($AL$7:$AM$9,FALSE)=4</formula>
    </cfRule>
  </conditionalFormatting>
  <conditionalFormatting sqref="O13:X13">
    <cfRule type="expression" dxfId="144" priority="107">
      <formula>AND($AJ$14=FALSE,$AK$14=FALSE,$AL$14=FALSE,$AM$14=FALSE)</formula>
    </cfRule>
  </conditionalFormatting>
  <conditionalFormatting sqref="O16:X16">
    <cfRule type="expression" dxfId="143" priority="94">
      <formula>AND($AL$16=FALSE,$AM$16=FALSE)</formula>
    </cfRule>
  </conditionalFormatting>
  <conditionalFormatting sqref="O20:X21">
    <cfRule type="expression" dxfId="142" priority="64">
      <formula>COUNTIF($AJ$21:$AN$21,FALSE)=5</formula>
    </cfRule>
  </conditionalFormatting>
  <conditionalFormatting sqref="O26:X26 O27">
    <cfRule type="expression" dxfId="141" priority="139">
      <formula>AND($AL$26=FALSE,$AM$26=FALSE)</formula>
    </cfRule>
  </conditionalFormatting>
  <conditionalFormatting sqref="P23:V23">
    <cfRule type="expression" dxfId="140" priority="166">
      <formula>$P$23=""</formula>
    </cfRule>
  </conditionalFormatting>
  <conditionalFormatting sqref="P25:V25">
    <cfRule type="expression" dxfId="139" priority="164">
      <formula>$P$25=""</formula>
    </cfRule>
  </conditionalFormatting>
  <conditionalFormatting sqref="R14:S14">
    <cfRule type="expression" dxfId="138" priority="109">
      <formula>$R$14=""</formula>
    </cfRule>
  </conditionalFormatting>
  <conditionalFormatting sqref="R15:S15">
    <cfRule type="expression" dxfId="137" priority="170">
      <formula>$R$15=""</formula>
    </cfRule>
  </conditionalFormatting>
  <conditionalFormatting sqref="R9:W9">
    <cfRule type="expression" dxfId="136" priority="71">
      <formula>AND($AL$9=TRUE,$R$9="")</formula>
    </cfRule>
  </conditionalFormatting>
  <conditionalFormatting sqref="R21:W21">
    <cfRule type="expression" dxfId="135" priority="62">
      <formula>AND($AN$21=TRUE,$R$21="")</formula>
    </cfRule>
  </conditionalFormatting>
  <conditionalFormatting sqref="S12">
    <cfRule type="expression" dxfId="134" priority="112">
      <formula>$S$12=""</formula>
    </cfRule>
  </conditionalFormatting>
  <conditionalFormatting sqref="S18">
    <cfRule type="expression" dxfId="133" priority="92">
      <formula>$AM$16=TRUE</formula>
    </cfRule>
    <cfRule type="expression" dxfId="132" priority="122">
      <formula>$S$18=""</formula>
    </cfRule>
  </conditionalFormatting>
  <conditionalFormatting sqref="V11:W11">
    <cfRule type="expression" dxfId="131" priority="4">
      <formula>$V$11=""</formula>
    </cfRule>
    <cfRule type="expression" dxfId="130" priority="59">
      <formula>AND(COUNTIF($AJ$12:$AL$12,TRUE)&gt;0,$V$11="")</formula>
    </cfRule>
  </conditionalFormatting>
  <conditionalFormatting sqref="Y5:AG5">
    <cfRule type="expression" dxfId="129" priority="55">
      <formula>AND($E$5="",$O$5="")</formula>
    </cfRule>
    <cfRule type="expression" dxfId="128" priority="56">
      <formula>$E$5=$O$5</formula>
    </cfRule>
    <cfRule type="expression" dxfId="127" priority="79">
      <formula>$Y$5=""</formula>
    </cfRule>
  </conditionalFormatting>
  <conditionalFormatting sqref="Y6:AG6">
    <cfRule type="expression" dxfId="126" priority="57">
      <formula>AND($E$6="",$O$6="")</formula>
    </cfRule>
    <cfRule type="expression" dxfId="125" priority="85">
      <formula>$E$6=$O$6</formula>
    </cfRule>
    <cfRule type="expression" dxfId="124" priority="87">
      <formula>$Y$6=""</formula>
    </cfRule>
  </conditionalFormatting>
  <conditionalFormatting sqref="Y7:AG10">
    <cfRule type="expression" dxfId="123" priority="54">
      <formula>AND($AJ$9=TRUE,$AL$9=TRUE)</formula>
    </cfRule>
    <cfRule type="expression" dxfId="122" priority="75">
      <formula>$Y$7</formula>
    </cfRule>
  </conditionalFormatting>
  <conditionalFormatting sqref="Y11:AG12">
    <cfRule type="expression" dxfId="121" priority="10">
      <formula>AND($AL$11=TRUE,$AL$12=TRUE,$L$11&lt;&gt;"",$V$11&lt;&gt;"",$L$11=$V$11,$I$12&lt;&gt;"",$S$12&lt;&gt;"",$I$12=$S$12)</formula>
    </cfRule>
    <cfRule type="expression" dxfId="120" priority="11">
      <formula>AND($AK$11=TRUE,$AK$12=TRUE,$L$11&lt;&gt;"",$V$11&lt;&gt;"",$L$11=$V$11,$I$12&lt;&gt;"",$S$12&lt;&gt;"",$I$12=$S$12)</formula>
    </cfRule>
    <cfRule type="expression" dxfId="119" priority="12">
      <formula>AND($AJ$11=TRUE,$AJ$12=TRUE,$L$11&lt;&gt;"",$V$11&lt;&gt;"",$L$11=$V$11,$I$12&lt;&gt;"",$S$12&lt;&gt;"",$I$12=$S$12)</formula>
    </cfRule>
    <cfRule type="expression" dxfId="118" priority="33">
      <formula>$Y$11=""</formula>
    </cfRule>
  </conditionalFormatting>
  <conditionalFormatting sqref="Y13:AG15">
    <cfRule type="expression" dxfId="117" priority="17">
      <formula>AND($AM$13=TRUE,$AM$14=TRUE,$E$14&lt;&gt;"",$H$14&lt;&gt;"",$O$14&lt;&gt;"",$R$14&lt;&gt;"",$E$14=$O$14,$H$14=$R$14,$H$15&lt;&gt;"",$R$15&lt;&gt;"",$H$15=$R$15)</formula>
    </cfRule>
    <cfRule type="expression" dxfId="116" priority="18">
      <formula>AND($AL$13=TRUE,$AL$14=TRUE,$E$14&lt;&gt;"",$H$14&lt;&gt;"",$O$14&lt;&gt;"",$R$14&lt;&gt;"",$E$14=$O$14,$H$14=$R$14,$H$15&lt;&gt;"",$R$15&lt;&gt;"",$H$15=$R$15)</formula>
    </cfRule>
    <cfRule type="expression" dxfId="115" priority="19">
      <formula>AND($AK$13=TRUE,$AK$14=TRUE,$E$14&lt;&gt;"",$H$14&lt;&gt;"",$O$14&lt;&gt;"",$R$14&lt;&gt;"",$E$14=$O$14,$H$14=$R$14,$H$15&lt;&gt;"",$R$15&lt;&gt;"",$H$15=$R$15)</formula>
    </cfRule>
    <cfRule type="expression" dxfId="114" priority="20">
      <formula>AND($AJ$13=TRUE,$AJ$14=TRUE,$E$14&lt;&gt;"",$H$14&lt;&gt;"",$O$14&lt;&gt;"",$R$14&lt;&gt;"",$E$14=$O$14,$H$14=$R$14,$H$15&lt;&gt;"",$R$15&lt;&gt;"",$H$15=$R$15)</formula>
    </cfRule>
    <cfRule type="expression" dxfId="113" priority="183">
      <formula>$Y$13=""</formula>
    </cfRule>
  </conditionalFormatting>
  <conditionalFormatting sqref="Y16:AG18">
    <cfRule type="expression" dxfId="112" priority="31">
      <formula>OR(AND($AJ$16=TRUE,$AL$16=TRUE,$I$18&lt;&gt;"",$S$18&lt;&gt;"",$I$18=$S$18),AND($AK$16=TRUE,$AM$16=TRUE))</formula>
    </cfRule>
    <cfRule type="expression" dxfId="111" priority="32">
      <formula>$Y$16=""</formula>
    </cfRule>
  </conditionalFormatting>
  <conditionalFormatting sqref="Y19:AG21">
    <cfRule type="expression" dxfId="110" priority="30">
      <formula>OR(AND($AJ$20=TRUE,$AJ$21=TRUE),AND($AK$20=TRUE,$AK$21=TRUE),AND($AL$20=TRUE,$AL$21=TRUE),AND($AM$20=TRUE,$AM$21=TRUE),AND($AN$20=TRUE,$AN$21=TRUE,$H$21&lt;&gt;"",$R$21&lt;&gt;"",$H$21=$R$21))</formula>
    </cfRule>
    <cfRule type="expression" dxfId="109" priority="127">
      <formula>$Y$19=""</formula>
    </cfRule>
  </conditionalFormatting>
  <conditionalFormatting sqref="Y22:AG23">
    <cfRule type="expression" dxfId="108" priority="22">
      <formula>AND($F$23&lt;&gt;"",$P$23&lt;&gt;"",$F$23=$P$23)</formula>
    </cfRule>
    <cfRule type="expression" dxfId="107" priority="23">
      <formula>$Y$22=""</formula>
    </cfRule>
  </conditionalFormatting>
  <conditionalFormatting sqref="Y24:AG25">
    <cfRule type="expression" dxfId="106" priority="24">
      <formula>AND($F$25&lt;&gt;"",$P$25&lt;&gt;"",$F$25=$P$25)</formula>
    </cfRule>
    <cfRule type="expression" dxfId="105" priority="25">
      <formula>$Y$24=""</formula>
    </cfRule>
  </conditionalFormatting>
  <conditionalFormatting sqref="Y26:AG27">
    <cfRule type="expression" dxfId="104" priority="47">
      <formula>OR(AND($AJ$26=TRUE,$AL$26=TRUE),AND($AK$26=TRUE,$AM$26=TRUE))</formula>
    </cfRule>
    <cfRule type="expression" dxfId="103" priority="179">
      <formula>$Y$26:$AG$28=""</formula>
    </cfRule>
  </conditionalFormatting>
  <conditionalFormatting sqref="E11:J11">
    <cfRule type="expression" dxfId="102" priority="2">
      <formula>COUNTIF($AJ$11:$AL$11,FALSE)=3</formula>
    </cfRule>
  </conditionalFormatting>
  <conditionalFormatting sqref="O11:T11">
    <cfRule type="expression" dxfId="101" priority="1">
      <formula>COUNTIF($AJ$12:$AL$12,FALSE)=3</formula>
    </cfRule>
  </conditionalFormatting>
  <dataValidations disablePrompts="1" count="1">
    <dataValidation imeMode="off" allowBlank="1" showInputMessage="1" showErrorMessage="1" sqref="E14 O14" xr:uid="{00000000-0002-0000-0400-000000000000}"/>
  </dataValidations>
  <pageMargins left="0.70866141732283472" right="0.70866141732283472" top="0.43307086614173229" bottom="0.74803149606299213" header="0.31496062992125984" footer="0.31496062992125984"/>
  <pageSetup paperSize="9" scale="80" orientation="portrait" blackAndWhite="1" r:id="rId1"/>
  <headerFooter>
    <oddFooter xml:space="preserve">&amp;C&amp;12 5&amp;11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4408" r:id="rId4" name="Group Box 24">
              <controlPr defaultSize="0" autoFill="0" autoPict="0">
                <anchor moveWithCells="1">
                  <from>
                    <xdr:col>14</xdr:col>
                    <xdr:colOff>0</xdr:colOff>
                    <xdr:row>6</xdr:row>
                    <xdr:rowOff>19050</xdr:rowOff>
                  </from>
                  <to>
                    <xdr:col>23</xdr:col>
                    <xdr:colOff>85725</xdr:colOff>
                    <xdr:row>7</xdr:row>
                    <xdr:rowOff>238125</xdr:rowOff>
                  </to>
                </anchor>
              </controlPr>
            </control>
          </mc:Choice>
        </mc:AlternateContent>
        <mc:AlternateContent xmlns:mc="http://schemas.openxmlformats.org/markup-compatibility/2006">
          <mc:Choice Requires="x14">
            <control shapeId="144409" r:id="rId5" name="Group Box 25">
              <controlPr defaultSize="0" autoFill="0" autoPict="0">
                <anchor moveWithCells="1">
                  <from>
                    <xdr:col>4</xdr:col>
                    <xdr:colOff>0</xdr:colOff>
                    <xdr:row>5</xdr:row>
                    <xdr:rowOff>247650</xdr:rowOff>
                  </from>
                  <to>
                    <xdr:col>14</xdr:col>
                    <xdr:colOff>19050</xdr:colOff>
                    <xdr:row>7</xdr:row>
                    <xdr:rowOff>161925</xdr:rowOff>
                  </to>
                </anchor>
              </controlPr>
            </control>
          </mc:Choice>
        </mc:AlternateContent>
        <mc:AlternateContent xmlns:mc="http://schemas.openxmlformats.org/markup-compatibility/2006">
          <mc:Choice Requires="x14">
            <control shapeId="144410" r:id="rId6" name="Group Box 26">
              <controlPr defaultSize="0" autoFill="0" autoPict="0">
                <anchor moveWithCells="1">
                  <from>
                    <xdr:col>4</xdr:col>
                    <xdr:colOff>0</xdr:colOff>
                    <xdr:row>14</xdr:row>
                    <xdr:rowOff>276225</xdr:rowOff>
                  </from>
                  <to>
                    <xdr:col>13</xdr:col>
                    <xdr:colOff>104775</xdr:colOff>
                    <xdr:row>15</xdr:row>
                    <xdr:rowOff>323850</xdr:rowOff>
                  </to>
                </anchor>
              </controlPr>
            </control>
          </mc:Choice>
        </mc:AlternateContent>
        <mc:AlternateContent xmlns:mc="http://schemas.openxmlformats.org/markup-compatibility/2006">
          <mc:Choice Requires="x14">
            <control shapeId="144411" r:id="rId7" name="Group Box 27">
              <controlPr defaultSize="0" autoFill="0" autoPict="0">
                <anchor moveWithCells="1">
                  <from>
                    <xdr:col>14</xdr:col>
                    <xdr:colOff>0</xdr:colOff>
                    <xdr:row>14</xdr:row>
                    <xdr:rowOff>200025</xdr:rowOff>
                  </from>
                  <to>
                    <xdr:col>23</xdr:col>
                    <xdr:colOff>295275</xdr:colOff>
                    <xdr:row>15</xdr:row>
                    <xdr:rowOff>304800</xdr:rowOff>
                  </to>
                </anchor>
              </controlPr>
            </control>
          </mc:Choice>
        </mc:AlternateContent>
        <mc:AlternateContent xmlns:mc="http://schemas.openxmlformats.org/markup-compatibility/2006">
          <mc:Choice Requires="x14">
            <control shapeId="144412" r:id="rId8" name="Group Box 28">
              <controlPr defaultSize="0" autoFill="0" autoPict="0">
                <anchor moveWithCells="1">
                  <from>
                    <xdr:col>4</xdr:col>
                    <xdr:colOff>0</xdr:colOff>
                    <xdr:row>21</xdr:row>
                    <xdr:rowOff>0</xdr:rowOff>
                  </from>
                  <to>
                    <xdr:col>14</xdr:col>
                    <xdr:colOff>114300</xdr:colOff>
                    <xdr:row>22</xdr:row>
                    <xdr:rowOff>257175</xdr:rowOff>
                  </to>
                </anchor>
              </controlPr>
            </control>
          </mc:Choice>
        </mc:AlternateContent>
        <mc:AlternateContent xmlns:mc="http://schemas.openxmlformats.org/markup-compatibility/2006">
          <mc:Choice Requires="x14">
            <control shapeId="144414" r:id="rId9" name="Group Box 30">
              <controlPr defaultSize="0" autoFill="0" autoPict="0">
                <anchor moveWithCells="1">
                  <from>
                    <xdr:col>14</xdr:col>
                    <xdr:colOff>0</xdr:colOff>
                    <xdr:row>5</xdr:row>
                    <xdr:rowOff>247650</xdr:rowOff>
                  </from>
                  <to>
                    <xdr:col>23</xdr:col>
                    <xdr:colOff>276225</xdr:colOff>
                    <xdr:row>7</xdr:row>
                    <xdr:rowOff>161925</xdr:rowOff>
                  </to>
                </anchor>
              </controlPr>
            </control>
          </mc:Choice>
        </mc:AlternateContent>
        <mc:AlternateContent xmlns:mc="http://schemas.openxmlformats.org/markup-compatibility/2006">
          <mc:Choice Requires="x14">
            <control shapeId="144415" r:id="rId10" name="Group Box 31">
              <controlPr defaultSize="0" autoFill="0" autoPict="0">
                <anchor moveWithCells="1">
                  <from>
                    <xdr:col>14</xdr:col>
                    <xdr:colOff>0</xdr:colOff>
                    <xdr:row>5</xdr:row>
                    <xdr:rowOff>247650</xdr:rowOff>
                  </from>
                  <to>
                    <xdr:col>23</xdr:col>
                    <xdr:colOff>276225</xdr:colOff>
                    <xdr:row>7</xdr:row>
                    <xdr:rowOff>161925</xdr:rowOff>
                  </to>
                </anchor>
              </controlPr>
            </control>
          </mc:Choice>
        </mc:AlternateContent>
        <mc:AlternateContent xmlns:mc="http://schemas.openxmlformats.org/markup-compatibility/2006">
          <mc:Choice Requires="x14">
            <control shapeId="144416" r:id="rId11" name="Group Box 32">
              <controlPr defaultSize="0" autoFill="0" autoPict="0">
                <anchor moveWithCells="1">
                  <from>
                    <xdr:col>14</xdr:col>
                    <xdr:colOff>0</xdr:colOff>
                    <xdr:row>14</xdr:row>
                    <xdr:rowOff>276225</xdr:rowOff>
                  </from>
                  <to>
                    <xdr:col>23</xdr:col>
                    <xdr:colOff>9525</xdr:colOff>
                    <xdr:row>15</xdr:row>
                    <xdr:rowOff>323850</xdr:rowOff>
                  </to>
                </anchor>
              </controlPr>
            </control>
          </mc:Choice>
        </mc:AlternateContent>
        <mc:AlternateContent xmlns:mc="http://schemas.openxmlformats.org/markup-compatibility/2006">
          <mc:Choice Requires="x14">
            <control shapeId="144432" r:id="rId12" name="Group Box 48">
              <controlPr defaultSize="0" autoFill="0" autoPict="0">
                <anchor moveWithCells="1">
                  <from>
                    <xdr:col>14</xdr:col>
                    <xdr:colOff>0</xdr:colOff>
                    <xdr:row>14</xdr:row>
                    <xdr:rowOff>276225</xdr:rowOff>
                  </from>
                  <to>
                    <xdr:col>23</xdr:col>
                    <xdr:colOff>9525</xdr:colOff>
                    <xdr:row>15</xdr:row>
                    <xdr:rowOff>323850</xdr:rowOff>
                  </to>
                </anchor>
              </controlPr>
            </control>
          </mc:Choice>
        </mc:AlternateContent>
        <mc:AlternateContent xmlns:mc="http://schemas.openxmlformats.org/markup-compatibility/2006">
          <mc:Choice Requires="x14">
            <control shapeId="144466" r:id="rId13" name="Group Box 82">
              <controlPr defaultSize="0" autoFill="0" autoPict="0">
                <anchor moveWithCells="1">
                  <from>
                    <xdr:col>4</xdr:col>
                    <xdr:colOff>0</xdr:colOff>
                    <xdr:row>23</xdr:row>
                    <xdr:rowOff>0</xdr:rowOff>
                  </from>
                  <to>
                    <xdr:col>14</xdr:col>
                    <xdr:colOff>114300</xdr:colOff>
                    <xdr:row>24</xdr:row>
                    <xdr:rowOff>257175</xdr:rowOff>
                  </to>
                </anchor>
              </controlPr>
            </control>
          </mc:Choice>
        </mc:AlternateContent>
        <mc:AlternateContent xmlns:mc="http://schemas.openxmlformats.org/markup-compatibility/2006">
          <mc:Choice Requires="x14">
            <control shapeId="144467" r:id="rId14" name="Check Box 83">
              <controlPr locked="0" defaultSize="0" autoFill="0" autoLine="0" autoPict="0">
                <anchor moveWithCells="1">
                  <from>
                    <xdr:col>4</xdr:col>
                    <xdr:colOff>28575</xdr:colOff>
                    <xdr:row>6</xdr:row>
                    <xdr:rowOff>0</xdr:rowOff>
                  </from>
                  <to>
                    <xdr:col>5</xdr:col>
                    <xdr:colOff>104775</xdr:colOff>
                    <xdr:row>6</xdr:row>
                    <xdr:rowOff>304800</xdr:rowOff>
                  </to>
                </anchor>
              </controlPr>
            </control>
          </mc:Choice>
        </mc:AlternateContent>
        <mc:AlternateContent xmlns:mc="http://schemas.openxmlformats.org/markup-compatibility/2006">
          <mc:Choice Requires="x14">
            <control shapeId="144468" r:id="rId15" name="Check Box 84">
              <controlPr locked="0" defaultSize="0" autoFill="0" autoLine="0" autoPict="0">
                <anchor moveWithCells="1">
                  <from>
                    <xdr:col>7</xdr:col>
                    <xdr:colOff>47625</xdr:colOff>
                    <xdr:row>6</xdr:row>
                    <xdr:rowOff>76200</xdr:rowOff>
                  </from>
                  <to>
                    <xdr:col>8</xdr:col>
                    <xdr:colOff>19050</xdr:colOff>
                    <xdr:row>6</xdr:row>
                    <xdr:rowOff>219075</xdr:rowOff>
                  </to>
                </anchor>
              </controlPr>
            </control>
          </mc:Choice>
        </mc:AlternateContent>
        <mc:AlternateContent xmlns:mc="http://schemas.openxmlformats.org/markup-compatibility/2006">
          <mc:Choice Requires="x14">
            <control shapeId="144469" r:id="rId16" name="Check Box 85">
              <controlPr locked="0" defaultSize="0" autoFill="0" autoLine="0" autoPict="0">
                <anchor moveWithCells="1">
                  <from>
                    <xdr:col>14</xdr:col>
                    <xdr:colOff>38100</xdr:colOff>
                    <xdr:row>6</xdr:row>
                    <xdr:rowOff>47625</xdr:rowOff>
                  </from>
                  <to>
                    <xdr:col>15</xdr:col>
                    <xdr:colOff>142875</xdr:colOff>
                    <xdr:row>6</xdr:row>
                    <xdr:rowOff>276225</xdr:rowOff>
                  </to>
                </anchor>
              </controlPr>
            </control>
          </mc:Choice>
        </mc:AlternateContent>
        <mc:AlternateContent xmlns:mc="http://schemas.openxmlformats.org/markup-compatibility/2006">
          <mc:Choice Requires="x14">
            <control shapeId="144470" r:id="rId17" name="Check Box 86">
              <controlPr locked="0" defaultSize="0" autoFill="0" autoLine="0" autoPict="0">
                <anchor moveWithCells="1">
                  <from>
                    <xdr:col>17</xdr:col>
                    <xdr:colOff>57150</xdr:colOff>
                    <xdr:row>6</xdr:row>
                    <xdr:rowOff>38100</xdr:rowOff>
                  </from>
                  <to>
                    <xdr:col>18</xdr:col>
                    <xdr:colOff>76200</xdr:colOff>
                    <xdr:row>6</xdr:row>
                    <xdr:rowOff>285750</xdr:rowOff>
                  </to>
                </anchor>
              </controlPr>
            </control>
          </mc:Choice>
        </mc:AlternateContent>
        <mc:AlternateContent xmlns:mc="http://schemas.openxmlformats.org/markup-compatibility/2006">
          <mc:Choice Requires="x14">
            <control shapeId="144472" r:id="rId18" name="Check Box 88">
              <controlPr locked="0" defaultSize="0" autoFill="0" autoLine="0" autoPict="0">
                <anchor moveWithCells="1">
                  <from>
                    <xdr:col>4</xdr:col>
                    <xdr:colOff>19050</xdr:colOff>
                    <xdr:row>7</xdr:row>
                    <xdr:rowOff>76200</xdr:rowOff>
                  </from>
                  <to>
                    <xdr:col>5</xdr:col>
                    <xdr:colOff>152400</xdr:colOff>
                    <xdr:row>7</xdr:row>
                    <xdr:rowOff>323850</xdr:rowOff>
                  </to>
                </anchor>
              </controlPr>
            </control>
          </mc:Choice>
        </mc:AlternateContent>
        <mc:AlternateContent xmlns:mc="http://schemas.openxmlformats.org/markup-compatibility/2006">
          <mc:Choice Requires="x14">
            <control shapeId="144473" r:id="rId19" name="Check Box 89">
              <controlPr locked="0" defaultSize="0" autoFill="0" autoLine="0" autoPict="0">
                <anchor moveWithCells="1">
                  <from>
                    <xdr:col>14</xdr:col>
                    <xdr:colOff>38100</xdr:colOff>
                    <xdr:row>7</xdr:row>
                    <xdr:rowOff>66675</xdr:rowOff>
                  </from>
                  <to>
                    <xdr:col>15</xdr:col>
                    <xdr:colOff>123825</xdr:colOff>
                    <xdr:row>7</xdr:row>
                    <xdr:rowOff>314325</xdr:rowOff>
                  </to>
                </anchor>
              </controlPr>
            </control>
          </mc:Choice>
        </mc:AlternateContent>
        <mc:AlternateContent xmlns:mc="http://schemas.openxmlformats.org/markup-compatibility/2006">
          <mc:Choice Requires="x14">
            <control shapeId="144474" r:id="rId20" name="Check Box 90">
              <controlPr locked="0" defaultSize="0" autoFill="0" autoLine="0" autoPict="0">
                <anchor moveWithCells="1">
                  <from>
                    <xdr:col>4</xdr:col>
                    <xdr:colOff>19050</xdr:colOff>
                    <xdr:row>8</xdr:row>
                    <xdr:rowOff>57150</xdr:rowOff>
                  </from>
                  <to>
                    <xdr:col>5</xdr:col>
                    <xdr:colOff>85725</xdr:colOff>
                    <xdr:row>8</xdr:row>
                    <xdr:rowOff>304800</xdr:rowOff>
                  </to>
                </anchor>
              </controlPr>
            </control>
          </mc:Choice>
        </mc:AlternateContent>
        <mc:AlternateContent xmlns:mc="http://schemas.openxmlformats.org/markup-compatibility/2006">
          <mc:Choice Requires="x14">
            <control shapeId="144475" r:id="rId21" name="Check Box 91">
              <controlPr locked="0" defaultSize="0" autoFill="0" autoLine="0" autoPict="0">
                <anchor moveWithCells="1">
                  <from>
                    <xdr:col>14</xdr:col>
                    <xdr:colOff>38100</xdr:colOff>
                    <xdr:row>8</xdr:row>
                    <xdr:rowOff>57150</xdr:rowOff>
                  </from>
                  <to>
                    <xdr:col>15</xdr:col>
                    <xdr:colOff>95250</xdr:colOff>
                    <xdr:row>8</xdr:row>
                    <xdr:rowOff>304800</xdr:rowOff>
                  </to>
                </anchor>
              </controlPr>
            </control>
          </mc:Choice>
        </mc:AlternateContent>
        <mc:AlternateContent xmlns:mc="http://schemas.openxmlformats.org/markup-compatibility/2006">
          <mc:Choice Requires="x14">
            <control shapeId="144476" r:id="rId22" name="Check Box 92">
              <controlPr locked="0" defaultSize="0" autoFill="0" autoLine="0" autoPict="0">
                <anchor moveWithCells="1">
                  <from>
                    <xdr:col>4</xdr:col>
                    <xdr:colOff>0</xdr:colOff>
                    <xdr:row>9</xdr:row>
                    <xdr:rowOff>200025</xdr:rowOff>
                  </from>
                  <to>
                    <xdr:col>5</xdr:col>
                    <xdr:colOff>47625</xdr:colOff>
                    <xdr:row>9</xdr:row>
                    <xdr:rowOff>447675</xdr:rowOff>
                  </to>
                </anchor>
              </controlPr>
            </control>
          </mc:Choice>
        </mc:AlternateContent>
        <mc:AlternateContent xmlns:mc="http://schemas.openxmlformats.org/markup-compatibility/2006">
          <mc:Choice Requires="x14">
            <control shapeId="144479" r:id="rId23" name="Check Box 95">
              <controlPr locked="0" defaultSize="0" autoFill="0" autoLine="0" autoPict="0">
                <anchor moveWithCells="1">
                  <from>
                    <xdr:col>4</xdr:col>
                    <xdr:colOff>28575</xdr:colOff>
                    <xdr:row>10</xdr:row>
                    <xdr:rowOff>38100</xdr:rowOff>
                  </from>
                  <to>
                    <xdr:col>5</xdr:col>
                    <xdr:colOff>28575</xdr:colOff>
                    <xdr:row>10</xdr:row>
                    <xdr:rowOff>285750</xdr:rowOff>
                  </to>
                </anchor>
              </controlPr>
            </control>
          </mc:Choice>
        </mc:AlternateContent>
        <mc:AlternateContent xmlns:mc="http://schemas.openxmlformats.org/markup-compatibility/2006">
          <mc:Choice Requires="x14">
            <control shapeId="144480" r:id="rId24" name="Check Box 96">
              <controlPr locked="0" defaultSize="0" autoFill="0" autoLine="0" autoPict="0">
                <anchor moveWithCells="1">
                  <from>
                    <xdr:col>6</xdr:col>
                    <xdr:colOff>123825</xdr:colOff>
                    <xdr:row>10</xdr:row>
                    <xdr:rowOff>76200</xdr:rowOff>
                  </from>
                  <to>
                    <xdr:col>6</xdr:col>
                    <xdr:colOff>333375</xdr:colOff>
                    <xdr:row>10</xdr:row>
                    <xdr:rowOff>247650</xdr:rowOff>
                  </to>
                </anchor>
              </controlPr>
            </control>
          </mc:Choice>
        </mc:AlternateContent>
        <mc:AlternateContent xmlns:mc="http://schemas.openxmlformats.org/markup-compatibility/2006">
          <mc:Choice Requires="x14">
            <control shapeId="144481" r:id="rId25" name="Check Box 97">
              <controlPr locked="0" defaultSize="0" autoFill="0" autoLine="0" autoPict="0">
                <anchor moveWithCells="1">
                  <from>
                    <xdr:col>8</xdr:col>
                    <xdr:colOff>28575</xdr:colOff>
                    <xdr:row>10</xdr:row>
                    <xdr:rowOff>28575</xdr:rowOff>
                  </from>
                  <to>
                    <xdr:col>8</xdr:col>
                    <xdr:colOff>266700</xdr:colOff>
                    <xdr:row>10</xdr:row>
                    <xdr:rowOff>295275</xdr:rowOff>
                  </to>
                </anchor>
              </controlPr>
            </control>
          </mc:Choice>
        </mc:AlternateContent>
        <mc:AlternateContent xmlns:mc="http://schemas.openxmlformats.org/markup-compatibility/2006">
          <mc:Choice Requires="x14">
            <control shapeId="144489" r:id="rId26" name="Check Box 105">
              <controlPr locked="0" defaultSize="0" autoFill="0" autoLine="0" autoPict="0">
                <anchor moveWithCells="1">
                  <from>
                    <xdr:col>14</xdr:col>
                    <xdr:colOff>28575</xdr:colOff>
                    <xdr:row>10</xdr:row>
                    <xdr:rowOff>28575</xdr:rowOff>
                  </from>
                  <to>
                    <xdr:col>15</xdr:col>
                    <xdr:colOff>104775</xdr:colOff>
                    <xdr:row>10</xdr:row>
                    <xdr:rowOff>266700</xdr:rowOff>
                  </to>
                </anchor>
              </controlPr>
            </control>
          </mc:Choice>
        </mc:AlternateContent>
        <mc:AlternateContent xmlns:mc="http://schemas.openxmlformats.org/markup-compatibility/2006">
          <mc:Choice Requires="x14">
            <control shapeId="144490" r:id="rId27" name="Check Box 106">
              <controlPr locked="0" defaultSize="0" autoFill="0" autoLine="0" autoPict="0">
                <anchor moveWithCells="1">
                  <from>
                    <xdr:col>16</xdr:col>
                    <xdr:colOff>142875</xdr:colOff>
                    <xdr:row>10</xdr:row>
                    <xdr:rowOff>57150</xdr:rowOff>
                  </from>
                  <to>
                    <xdr:col>17</xdr:col>
                    <xdr:colOff>66675</xdr:colOff>
                    <xdr:row>10</xdr:row>
                    <xdr:rowOff>257175</xdr:rowOff>
                  </to>
                </anchor>
              </controlPr>
            </control>
          </mc:Choice>
        </mc:AlternateContent>
        <mc:AlternateContent xmlns:mc="http://schemas.openxmlformats.org/markup-compatibility/2006">
          <mc:Choice Requires="x14">
            <control shapeId="144491" r:id="rId28" name="Check Box 107">
              <controlPr locked="0" defaultSize="0" autoFill="0" autoLine="0" autoPict="0">
                <anchor moveWithCells="1">
                  <from>
                    <xdr:col>18</xdr:col>
                    <xdr:colOff>28575</xdr:colOff>
                    <xdr:row>10</xdr:row>
                    <xdr:rowOff>38100</xdr:rowOff>
                  </from>
                  <to>
                    <xdr:col>18</xdr:col>
                    <xdr:colOff>247650</xdr:colOff>
                    <xdr:row>10</xdr:row>
                    <xdr:rowOff>285750</xdr:rowOff>
                  </to>
                </anchor>
              </controlPr>
            </control>
          </mc:Choice>
        </mc:AlternateContent>
        <mc:AlternateContent xmlns:mc="http://schemas.openxmlformats.org/markup-compatibility/2006">
          <mc:Choice Requires="x14">
            <control shapeId="144495" r:id="rId29" name="Check Box 111">
              <controlPr locked="0" defaultSize="0" autoFill="0" autoLine="0" autoPict="0">
                <anchor moveWithCells="1">
                  <from>
                    <xdr:col>4</xdr:col>
                    <xdr:colOff>19050</xdr:colOff>
                    <xdr:row>12</xdr:row>
                    <xdr:rowOff>57150</xdr:rowOff>
                  </from>
                  <to>
                    <xdr:col>5</xdr:col>
                    <xdr:colOff>28575</xdr:colOff>
                    <xdr:row>12</xdr:row>
                    <xdr:rowOff>266700</xdr:rowOff>
                  </to>
                </anchor>
              </controlPr>
            </control>
          </mc:Choice>
        </mc:AlternateContent>
        <mc:AlternateContent xmlns:mc="http://schemas.openxmlformats.org/markup-compatibility/2006">
          <mc:Choice Requires="x14">
            <control shapeId="144496" r:id="rId30" name="Check Box 112">
              <controlPr locked="0" defaultSize="0" autoFill="0" autoLine="0" autoPict="0">
                <anchor moveWithCells="1">
                  <from>
                    <xdr:col>6</xdr:col>
                    <xdr:colOff>104775</xdr:colOff>
                    <xdr:row>12</xdr:row>
                    <xdr:rowOff>85725</xdr:rowOff>
                  </from>
                  <to>
                    <xdr:col>6</xdr:col>
                    <xdr:colOff>333375</xdr:colOff>
                    <xdr:row>12</xdr:row>
                    <xdr:rowOff>257175</xdr:rowOff>
                  </to>
                </anchor>
              </controlPr>
            </control>
          </mc:Choice>
        </mc:AlternateContent>
        <mc:AlternateContent xmlns:mc="http://schemas.openxmlformats.org/markup-compatibility/2006">
          <mc:Choice Requires="x14">
            <control shapeId="144497" r:id="rId31" name="Check Box 113">
              <controlPr locked="0" defaultSize="0" autoFill="0" autoLine="0" autoPict="0">
                <anchor moveWithCells="1">
                  <from>
                    <xdr:col>8</xdr:col>
                    <xdr:colOff>9525</xdr:colOff>
                    <xdr:row>12</xdr:row>
                    <xdr:rowOff>28575</xdr:rowOff>
                  </from>
                  <to>
                    <xdr:col>8</xdr:col>
                    <xdr:colOff>247650</xdr:colOff>
                    <xdr:row>12</xdr:row>
                    <xdr:rowOff>295275</xdr:rowOff>
                  </to>
                </anchor>
              </controlPr>
            </control>
          </mc:Choice>
        </mc:AlternateContent>
        <mc:AlternateContent xmlns:mc="http://schemas.openxmlformats.org/markup-compatibility/2006">
          <mc:Choice Requires="x14">
            <control shapeId="144498" r:id="rId32" name="Check Box 114">
              <controlPr locked="0" defaultSize="0" autoFill="0" autoLine="0" autoPict="0">
                <anchor moveWithCells="1">
                  <from>
                    <xdr:col>11</xdr:col>
                    <xdr:colOff>28575</xdr:colOff>
                    <xdr:row>12</xdr:row>
                    <xdr:rowOff>38100</xdr:rowOff>
                  </from>
                  <to>
                    <xdr:col>12</xdr:col>
                    <xdr:colOff>0</xdr:colOff>
                    <xdr:row>12</xdr:row>
                    <xdr:rowOff>295275</xdr:rowOff>
                  </to>
                </anchor>
              </controlPr>
            </control>
          </mc:Choice>
        </mc:AlternateContent>
        <mc:AlternateContent xmlns:mc="http://schemas.openxmlformats.org/markup-compatibility/2006">
          <mc:Choice Requires="x14">
            <control shapeId="144499" r:id="rId33" name="Check Box 115">
              <controlPr locked="0" defaultSize="0" autoFill="0" autoLine="0" autoPict="0">
                <anchor moveWithCells="1">
                  <from>
                    <xdr:col>14</xdr:col>
                    <xdr:colOff>28575</xdr:colOff>
                    <xdr:row>12</xdr:row>
                    <xdr:rowOff>38100</xdr:rowOff>
                  </from>
                  <to>
                    <xdr:col>15</xdr:col>
                    <xdr:colOff>104775</xdr:colOff>
                    <xdr:row>12</xdr:row>
                    <xdr:rowOff>276225</xdr:rowOff>
                  </to>
                </anchor>
              </controlPr>
            </control>
          </mc:Choice>
        </mc:AlternateContent>
        <mc:AlternateContent xmlns:mc="http://schemas.openxmlformats.org/markup-compatibility/2006">
          <mc:Choice Requires="x14">
            <control shapeId="144500" r:id="rId34" name="Check Box 116">
              <controlPr locked="0" defaultSize="0" autoFill="0" autoLine="0" autoPict="0">
                <anchor moveWithCells="1">
                  <from>
                    <xdr:col>16</xdr:col>
                    <xdr:colOff>123825</xdr:colOff>
                    <xdr:row>12</xdr:row>
                    <xdr:rowOff>66675</xdr:rowOff>
                  </from>
                  <to>
                    <xdr:col>17</xdr:col>
                    <xdr:colOff>9525</xdr:colOff>
                    <xdr:row>12</xdr:row>
                    <xdr:rowOff>257175</xdr:rowOff>
                  </to>
                </anchor>
              </controlPr>
            </control>
          </mc:Choice>
        </mc:AlternateContent>
        <mc:AlternateContent xmlns:mc="http://schemas.openxmlformats.org/markup-compatibility/2006">
          <mc:Choice Requires="x14">
            <control shapeId="144501" r:id="rId35" name="Check Box 117">
              <controlPr locked="0" defaultSize="0" autoFill="0" autoLine="0" autoPict="0">
                <anchor moveWithCells="1">
                  <from>
                    <xdr:col>18</xdr:col>
                    <xdr:colOff>38100</xdr:colOff>
                    <xdr:row>12</xdr:row>
                    <xdr:rowOff>28575</xdr:rowOff>
                  </from>
                  <to>
                    <xdr:col>18</xdr:col>
                    <xdr:colOff>257175</xdr:colOff>
                    <xdr:row>12</xdr:row>
                    <xdr:rowOff>276225</xdr:rowOff>
                  </to>
                </anchor>
              </controlPr>
            </control>
          </mc:Choice>
        </mc:AlternateContent>
        <mc:AlternateContent xmlns:mc="http://schemas.openxmlformats.org/markup-compatibility/2006">
          <mc:Choice Requires="x14">
            <control shapeId="144502" r:id="rId36" name="Check Box 118">
              <controlPr locked="0" defaultSize="0" autoFill="0" autoLine="0" autoPict="0">
                <anchor moveWithCells="1">
                  <from>
                    <xdr:col>21</xdr:col>
                    <xdr:colOff>0</xdr:colOff>
                    <xdr:row>12</xdr:row>
                    <xdr:rowOff>57150</xdr:rowOff>
                  </from>
                  <to>
                    <xdr:col>22</xdr:col>
                    <xdr:colOff>0</xdr:colOff>
                    <xdr:row>12</xdr:row>
                    <xdr:rowOff>276225</xdr:rowOff>
                  </to>
                </anchor>
              </controlPr>
            </control>
          </mc:Choice>
        </mc:AlternateContent>
        <mc:AlternateContent xmlns:mc="http://schemas.openxmlformats.org/markup-compatibility/2006">
          <mc:Choice Requires="x14">
            <control shapeId="144505" r:id="rId37" name="Check Box 121">
              <controlPr locked="0" defaultSize="0" autoFill="0" autoLine="0" autoPict="0">
                <anchor moveWithCells="1">
                  <from>
                    <xdr:col>4</xdr:col>
                    <xdr:colOff>28575</xdr:colOff>
                    <xdr:row>15</xdr:row>
                    <xdr:rowOff>28575</xdr:rowOff>
                  </from>
                  <to>
                    <xdr:col>5</xdr:col>
                    <xdr:colOff>57150</xdr:colOff>
                    <xdr:row>15</xdr:row>
                    <xdr:rowOff>276225</xdr:rowOff>
                  </to>
                </anchor>
              </controlPr>
            </control>
          </mc:Choice>
        </mc:AlternateContent>
        <mc:AlternateContent xmlns:mc="http://schemas.openxmlformats.org/markup-compatibility/2006">
          <mc:Choice Requires="x14">
            <control shapeId="144506" r:id="rId38" name="Check Box 122">
              <controlPr locked="0" defaultSize="0" autoFill="0" autoLine="0" autoPict="0">
                <anchor moveWithCells="1">
                  <from>
                    <xdr:col>8</xdr:col>
                    <xdr:colOff>47625</xdr:colOff>
                    <xdr:row>15</xdr:row>
                    <xdr:rowOff>76200</xdr:rowOff>
                  </from>
                  <to>
                    <xdr:col>8</xdr:col>
                    <xdr:colOff>266700</xdr:colOff>
                    <xdr:row>15</xdr:row>
                    <xdr:rowOff>247650</xdr:rowOff>
                  </to>
                </anchor>
              </controlPr>
            </control>
          </mc:Choice>
        </mc:AlternateContent>
        <mc:AlternateContent xmlns:mc="http://schemas.openxmlformats.org/markup-compatibility/2006">
          <mc:Choice Requires="x14">
            <control shapeId="144510" r:id="rId39" name="Check Box 126">
              <controlPr locked="0" defaultSize="0" autoFill="0" autoLine="0" autoPict="0">
                <anchor moveWithCells="1">
                  <from>
                    <xdr:col>14</xdr:col>
                    <xdr:colOff>28575</xdr:colOff>
                    <xdr:row>15</xdr:row>
                    <xdr:rowOff>28575</xdr:rowOff>
                  </from>
                  <to>
                    <xdr:col>15</xdr:col>
                    <xdr:colOff>57150</xdr:colOff>
                    <xdr:row>15</xdr:row>
                    <xdr:rowOff>276225</xdr:rowOff>
                  </to>
                </anchor>
              </controlPr>
            </control>
          </mc:Choice>
        </mc:AlternateContent>
        <mc:AlternateContent xmlns:mc="http://schemas.openxmlformats.org/markup-compatibility/2006">
          <mc:Choice Requires="x14">
            <control shapeId="144511" r:id="rId40" name="Check Box 127">
              <controlPr locked="0" defaultSize="0" autoFill="0" autoLine="0" autoPict="0">
                <anchor moveWithCells="1">
                  <from>
                    <xdr:col>18</xdr:col>
                    <xdr:colOff>47625</xdr:colOff>
                    <xdr:row>15</xdr:row>
                    <xdr:rowOff>38100</xdr:rowOff>
                  </from>
                  <to>
                    <xdr:col>19</xdr:col>
                    <xdr:colOff>9525</xdr:colOff>
                    <xdr:row>15</xdr:row>
                    <xdr:rowOff>285750</xdr:rowOff>
                  </to>
                </anchor>
              </controlPr>
            </control>
          </mc:Choice>
        </mc:AlternateContent>
        <mc:AlternateContent xmlns:mc="http://schemas.openxmlformats.org/markup-compatibility/2006">
          <mc:Choice Requires="x14">
            <control shapeId="144512" r:id="rId41" name="Check Box 128">
              <controlPr locked="0" defaultSize="0" autoFill="0" autoLine="0" autoPict="0">
                <anchor moveWithCells="1">
                  <from>
                    <xdr:col>4</xdr:col>
                    <xdr:colOff>38100</xdr:colOff>
                    <xdr:row>25</xdr:row>
                    <xdr:rowOff>38100</xdr:rowOff>
                  </from>
                  <to>
                    <xdr:col>5</xdr:col>
                    <xdr:colOff>95250</xdr:colOff>
                    <xdr:row>25</xdr:row>
                    <xdr:rowOff>285750</xdr:rowOff>
                  </to>
                </anchor>
              </controlPr>
            </control>
          </mc:Choice>
        </mc:AlternateContent>
        <mc:AlternateContent xmlns:mc="http://schemas.openxmlformats.org/markup-compatibility/2006">
          <mc:Choice Requires="x14">
            <control shapeId="144513" r:id="rId42" name="Check Box 129">
              <controlPr locked="0" defaultSize="0" autoFill="0" autoLine="0" autoPict="0">
                <anchor moveWithCells="1">
                  <from>
                    <xdr:col>8</xdr:col>
                    <xdr:colOff>95250</xdr:colOff>
                    <xdr:row>25</xdr:row>
                    <xdr:rowOff>38100</xdr:rowOff>
                  </from>
                  <to>
                    <xdr:col>9</xdr:col>
                    <xdr:colOff>66675</xdr:colOff>
                    <xdr:row>25</xdr:row>
                    <xdr:rowOff>285750</xdr:rowOff>
                  </to>
                </anchor>
              </controlPr>
            </control>
          </mc:Choice>
        </mc:AlternateContent>
        <mc:AlternateContent xmlns:mc="http://schemas.openxmlformats.org/markup-compatibility/2006">
          <mc:Choice Requires="x14">
            <control shapeId="144514" r:id="rId43" name="Check Box 130">
              <controlPr locked="0" defaultSize="0" autoFill="0" autoLine="0" autoPict="0">
                <anchor moveWithCells="1">
                  <from>
                    <xdr:col>14</xdr:col>
                    <xdr:colOff>47625</xdr:colOff>
                    <xdr:row>25</xdr:row>
                    <xdr:rowOff>38100</xdr:rowOff>
                  </from>
                  <to>
                    <xdr:col>15</xdr:col>
                    <xdr:colOff>95250</xdr:colOff>
                    <xdr:row>25</xdr:row>
                    <xdr:rowOff>285750</xdr:rowOff>
                  </to>
                </anchor>
              </controlPr>
            </control>
          </mc:Choice>
        </mc:AlternateContent>
        <mc:AlternateContent xmlns:mc="http://schemas.openxmlformats.org/markup-compatibility/2006">
          <mc:Choice Requires="x14">
            <control shapeId="144515" r:id="rId44" name="Check Box 131">
              <controlPr locked="0" defaultSize="0" autoFill="0" autoLine="0" autoPict="0">
                <anchor moveWithCells="1">
                  <from>
                    <xdr:col>18</xdr:col>
                    <xdr:colOff>76200</xdr:colOff>
                    <xdr:row>25</xdr:row>
                    <xdr:rowOff>28575</xdr:rowOff>
                  </from>
                  <to>
                    <xdr:col>19</xdr:col>
                    <xdr:colOff>28575</xdr:colOff>
                    <xdr:row>25</xdr:row>
                    <xdr:rowOff>295275</xdr:rowOff>
                  </to>
                </anchor>
              </controlPr>
            </control>
          </mc:Choice>
        </mc:AlternateContent>
        <mc:AlternateContent xmlns:mc="http://schemas.openxmlformats.org/markup-compatibility/2006">
          <mc:Choice Requires="x14">
            <control shapeId="144517" r:id="rId45" name="Check Box 133">
              <controlPr locked="0" defaultSize="0" autoFill="0" autoLine="0" autoPict="0">
                <anchor moveWithCells="1">
                  <from>
                    <xdr:col>14</xdr:col>
                    <xdr:colOff>28575</xdr:colOff>
                    <xdr:row>19</xdr:row>
                    <xdr:rowOff>47625</xdr:rowOff>
                  </from>
                  <to>
                    <xdr:col>15</xdr:col>
                    <xdr:colOff>38100</xdr:colOff>
                    <xdr:row>19</xdr:row>
                    <xdr:rowOff>247650</xdr:rowOff>
                  </to>
                </anchor>
              </controlPr>
            </control>
          </mc:Choice>
        </mc:AlternateContent>
        <mc:AlternateContent xmlns:mc="http://schemas.openxmlformats.org/markup-compatibility/2006">
          <mc:Choice Requires="x14">
            <control shapeId="144518" r:id="rId46" name="Check Box 134">
              <controlPr locked="0" defaultSize="0" autoFill="0" autoLine="0" autoPict="0">
                <anchor moveWithCells="1">
                  <from>
                    <xdr:col>16</xdr:col>
                    <xdr:colOff>104775</xdr:colOff>
                    <xdr:row>19</xdr:row>
                    <xdr:rowOff>47625</xdr:rowOff>
                  </from>
                  <to>
                    <xdr:col>16</xdr:col>
                    <xdr:colOff>304800</xdr:colOff>
                    <xdr:row>19</xdr:row>
                    <xdr:rowOff>266700</xdr:rowOff>
                  </to>
                </anchor>
              </controlPr>
            </control>
          </mc:Choice>
        </mc:AlternateContent>
        <mc:AlternateContent xmlns:mc="http://schemas.openxmlformats.org/markup-compatibility/2006">
          <mc:Choice Requires="x14">
            <control shapeId="144519" r:id="rId47" name="Check Box 135">
              <controlPr locked="0" defaultSize="0" autoFill="0" autoLine="0" autoPict="0">
                <anchor moveWithCells="1">
                  <from>
                    <xdr:col>18</xdr:col>
                    <xdr:colOff>85725</xdr:colOff>
                    <xdr:row>19</xdr:row>
                    <xdr:rowOff>57150</xdr:rowOff>
                  </from>
                  <to>
                    <xdr:col>19</xdr:col>
                    <xdr:colOff>38100</xdr:colOff>
                    <xdr:row>19</xdr:row>
                    <xdr:rowOff>266700</xdr:rowOff>
                  </to>
                </anchor>
              </controlPr>
            </control>
          </mc:Choice>
        </mc:AlternateContent>
        <mc:AlternateContent xmlns:mc="http://schemas.openxmlformats.org/markup-compatibility/2006">
          <mc:Choice Requires="x14">
            <control shapeId="144520" r:id="rId48" name="Check Box 136">
              <controlPr locked="0" defaultSize="0" autoFill="0" autoLine="0" autoPict="0">
                <anchor moveWithCells="1">
                  <from>
                    <xdr:col>21</xdr:col>
                    <xdr:colOff>85725</xdr:colOff>
                    <xdr:row>19</xdr:row>
                    <xdr:rowOff>66675</xdr:rowOff>
                  </from>
                  <to>
                    <xdr:col>22</xdr:col>
                    <xdr:colOff>38100</xdr:colOff>
                    <xdr:row>19</xdr:row>
                    <xdr:rowOff>257175</xdr:rowOff>
                  </to>
                </anchor>
              </controlPr>
            </control>
          </mc:Choice>
        </mc:AlternateContent>
        <mc:AlternateContent xmlns:mc="http://schemas.openxmlformats.org/markup-compatibility/2006">
          <mc:Choice Requires="x14">
            <control shapeId="144521" r:id="rId49" name="Check Box 137">
              <controlPr locked="0" defaultSize="0" autoFill="0" autoLine="0" autoPict="0">
                <anchor moveWithCells="1">
                  <from>
                    <xdr:col>14</xdr:col>
                    <xdr:colOff>57150</xdr:colOff>
                    <xdr:row>20</xdr:row>
                    <xdr:rowOff>28575</xdr:rowOff>
                  </from>
                  <to>
                    <xdr:col>15</xdr:col>
                    <xdr:colOff>104775</xdr:colOff>
                    <xdr:row>20</xdr:row>
                    <xdr:rowOff>276225</xdr:rowOff>
                  </to>
                </anchor>
              </controlPr>
            </control>
          </mc:Choice>
        </mc:AlternateContent>
        <mc:AlternateContent xmlns:mc="http://schemas.openxmlformats.org/markup-compatibility/2006">
          <mc:Choice Requires="x14">
            <control shapeId="144522" r:id="rId50" name="Check Box 138">
              <controlPr locked="0" defaultSize="0" autoFill="0" autoLine="0" autoPict="0">
                <anchor moveWithCells="1">
                  <from>
                    <xdr:col>4</xdr:col>
                    <xdr:colOff>57150</xdr:colOff>
                    <xdr:row>19</xdr:row>
                    <xdr:rowOff>57150</xdr:rowOff>
                  </from>
                  <to>
                    <xdr:col>5</xdr:col>
                    <xdr:colOff>66675</xdr:colOff>
                    <xdr:row>19</xdr:row>
                    <xdr:rowOff>257175</xdr:rowOff>
                  </to>
                </anchor>
              </controlPr>
            </control>
          </mc:Choice>
        </mc:AlternateContent>
        <mc:AlternateContent xmlns:mc="http://schemas.openxmlformats.org/markup-compatibility/2006">
          <mc:Choice Requires="x14">
            <control shapeId="144523" r:id="rId51" name="Check Box 139">
              <controlPr locked="0" defaultSize="0" autoFill="0" autoLine="0" autoPict="0">
                <anchor moveWithCells="1">
                  <from>
                    <xdr:col>6</xdr:col>
                    <xdr:colOff>104775</xdr:colOff>
                    <xdr:row>19</xdr:row>
                    <xdr:rowOff>47625</xdr:rowOff>
                  </from>
                  <to>
                    <xdr:col>6</xdr:col>
                    <xdr:colOff>314325</xdr:colOff>
                    <xdr:row>19</xdr:row>
                    <xdr:rowOff>266700</xdr:rowOff>
                  </to>
                </anchor>
              </controlPr>
            </control>
          </mc:Choice>
        </mc:AlternateContent>
        <mc:AlternateContent xmlns:mc="http://schemas.openxmlformats.org/markup-compatibility/2006">
          <mc:Choice Requires="x14">
            <control shapeId="144524" r:id="rId52" name="Check Box 140">
              <controlPr locked="0" defaultSize="0" autoFill="0" autoLine="0" autoPict="0">
                <anchor moveWithCells="1">
                  <from>
                    <xdr:col>8</xdr:col>
                    <xdr:colOff>95250</xdr:colOff>
                    <xdr:row>19</xdr:row>
                    <xdr:rowOff>57150</xdr:rowOff>
                  </from>
                  <to>
                    <xdr:col>9</xdr:col>
                    <xdr:colOff>47625</xdr:colOff>
                    <xdr:row>19</xdr:row>
                    <xdr:rowOff>266700</xdr:rowOff>
                  </to>
                </anchor>
              </controlPr>
            </control>
          </mc:Choice>
        </mc:AlternateContent>
        <mc:AlternateContent xmlns:mc="http://schemas.openxmlformats.org/markup-compatibility/2006">
          <mc:Choice Requires="x14">
            <control shapeId="144525" r:id="rId53" name="Check Box 141">
              <controlPr locked="0" defaultSize="0" autoFill="0" autoLine="0" autoPict="0">
                <anchor moveWithCells="1">
                  <from>
                    <xdr:col>11</xdr:col>
                    <xdr:colOff>85725</xdr:colOff>
                    <xdr:row>19</xdr:row>
                    <xdr:rowOff>66675</xdr:rowOff>
                  </from>
                  <to>
                    <xdr:col>12</xdr:col>
                    <xdr:colOff>38100</xdr:colOff>
                    <xdr:row>19</xdr:row>
                    <xdr:rowOff>266700</xdr:rowOff>
                  </to>
                </anchor>
              </controlPr>
            </control>
          </mc:Choice>
        </mc:AlternateContent>
        <mc:AlternateContent xmlns:mc="http://schemas.openxmlformats.org/markup-compatibility/2006">
          <mc:Choice Requires="x14">
            <control shapeId="144526" r:id="rId54" name="Check Box 142">
              <controlPr locked="0" defaultSize="0" autoFill="0" autoLine="0" autoPict="0">
                <anchor moveWithCells="1">
                  <from>
                    <xdr:col>4</xdr:col>
                    <xdr:colOff>57150</xdr:colOff>
                    <xdr:row>20</xdr:row>
                    <xdr:rowOff>47625</xdr:rowOff>
                  </from>
                  <to>
                    <xdr:col>5</xdr:col>
                    <xdr:colOff>114300</xdr:colOff>
                    <xdr:row>20</xdr:row>
                    <xdr:rowOff>304800</xdr:rowOff>
                  </to>
                </anchor>
              </controlPr>
            </control>
          </mc:Choice>
        </mc:AlternateContent>
        <mc:AlternateContent xmlns:mc="http://schemas.openxmlformats.org/markup-compatibility/2006">
          <mc:Choice Requires="x14">
            <control shapeId="144527" r:id="rId55" name="Group Box 143">
              <controlPr defaultSize="0" autoFill="0" autoPict="0">
                <anchor moveWithCells="1">
                  <from>
                    <xdr:col>14</xdr:col>
                    <xdr:colOff>0</xdr:colOff>
                    <xdr:row>14</xdr:row>
                    <xdr:rowOff>276225</xdr:rowOff>
                  </from>
                  <to>
                    <xdr:col>23</xdr:col>
                    <xdr:colOff>19050</xdr:colOff>
                    <xdr:row>15</xdr:row>
                    <xdr:rowOff>323850</xdr:rowOff>
                  </to>
                </anchor>
              </controlPr>
            </control>
          </mc:Choice>
        </mc:AlternateContent>
        <mc:AlternateContent xmlns:mc="http://schemas.openxmlformats.org/markup-compatibility/2006">
          <mc:Choice Requires="x14">
            <control shapeId="144413" r:id="rId56" name="Group Box 29">
              <controlPr defaultSize="0" autoFill="0" autoPict="0">
                <anchor moveWithCells="1">
                  <from>
                    <xdr:col>14</xdr:col>
                    <xdr:colOff>0</xdr:colOff>
                    <xdr:row>21</xdr:row>
                    <xdr:rowOff>0</xdr:rowOff>
                  </from>
                  <to>
                    <xdr:col>24</xdr:col>
                    <xdr:colOff>95250</xdr:colOff>
                    <xdr:row>22</xdr:row>
                    <xdr:rowOff>257175</xdr:rowOff>
                  </to>
                </anchor>
              </controlPr>
            </control>
          </mc:Choice>
        </mc:AlternateContent>
        <mc:AlternateContent xmlns:mc="http://schemas.openxmlformats.org/markup-compatibility/2006">
          <mc:Choice Requires="x14">
            <control shapeId="144417" r:id="rId57" name="Group Box 33">
              <controlPr defaultSize="0" autoFill="0" autoPict="0">
                <anchor moveWithCells="1">
                  <from>
                    <xdr:col>14</xdr:col>
                    <xdr:colOff>0</xdr:colOff>
                    <xdr:row>21</xdr:row>
                    <xdr:rowOff>0</xdr:rowOff>
                  </from>
                  <to>
                    <xdr:col>24</xdr:col>
                    <xdr:colOff>38100</xdr:colOff>
                    <xdr:row>22</xdr:row>
                    <xdr:rowOff>257175</xdr:rowOff>
                  </to>
                </anchor>
              </controlPr>
            </control>
          </mc:Choice>
        </mc:AlternateContent>
        <mc:AlternateContent xmlns:mc="http://schemas.openxmlformats.org/markup-compatibility/2006">
          <mc:Choice Requires="x14">
            <control shapeId="144418" r:id="rId58" name="Group Box 34">
              <controlPr defaultSize="0" autoFill="0" autoPict="0">
                <anchor moveWithCells="1">
                  <from>
                    <xdr:col>14</xdr:col>
                    <xdr:colOff>0</xdr:colOff>
                    <xdr:row>21</xdr:row>
                    <xdr:rowOff>0</xdr:rowOff>
                  </from>
                  <to>
                    <xdr:col>24</xdr:col>
                    <xdr:colOff>38100</xdr:colOff>
                    <xdr:row>22</xdr:row>
                    <xdr:rowOff>257175</xdr:rowOff>
                  </to>
                </anchor>
              </controlPr>
            </control>
          </mc:Choice>
        </mc:AlternateContent>
        <mc:AlternateContent xmlns:mc="http://schemas.openxmlformats.org/markup-compatibility/2006">
          <mc:Choice Requires="x14">
            <control shapeId="144439" r:id="rId59" name="Group Box 55">
              <controlPr defaultSize="0" autoFill="0" autoPict="0">
                <anchor moveWithCells="1">
                  <from>
                    <xdr:col>14</xdr:col>
                    <xdr:colOff>0</xdr:colOff>
                    <xdr:row>21</xdr:row>
                    <xdr:rowOff>0</xdr:rowOff>
                  </from>
                  <to>
                    <xdr:col>24</xdr:col>
                    <xdr:colOff>38100</xdr:colOff>
                    <xdr:row>22</xdr:row>
                    <xdr:rowOff>257175</xdr:rowOff>
                  </to>
                </anchor>
              </controlPr>
            </control>
          </mc:Choice>
        </mc:AlternateContent>
        <mc:AlternateContent xmlns:mc="http://schemas.openxmlformats.org/markup-compatibility/2006">
          <mc:Choice Requires="x14">
            <control shapeId="144453" r:id="rId60" name="Group Box 69">
              <controlPr defaultSize="0" autoFill="0" autoPict="0">
                <anchor moveWithCells="1">
                  <from>
                    <xdr:col>14</xdr:col>
                    <xdr:colOff>0</xdr:colOff>
                    <xdr:row>21</xdr:row>
                    <xdr:rowOff>0</xdr:rowOff>
                  </from>
                  <to>
                    <xdr:col>24</xdr:col>
                    <xdr:colOff>95250</xdr:colOff>
                    <xdr:row>22</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400-000001000000}">
          <x14:formula1>
            <xm:f>入力規則!$D$2:$D$100</xm:f>
          </x14:formula1>
          <xm:sqref>E5:X5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538DD5"/>
    <pageSetUpPr fitToPage="1"/>
  </sheetPr>
  <dimension ref="B1:BI75"/>
  <sheetViews>
    <sheetView showGridLines="0" zoomScale="80" zoomScaleNormal="80" zoomScaleSheetLayoutView="100" workbookViewId="0">
      <selection activeCell="E17" sqref="E17:F17"/>
    </sheetView>
  </sheetViews>
  <sheetFormatPr defaultColWidth="9" defaultRowHeight="13.5"/>
  <cols>
    <col min="1" max="1" width="2" style="2" customWidth="1"/>
    <col min="2" max="2" width="5.25" style="19" bestFit="1" customWidth="1"/>
    <col min="3" max="3" width="2.5" style="19" bestFit="1" customWidth="1"/>
    <col min="4" max="4" width="5.25" style="20" bestFit="1" customWidth="1"/>
    <col min="5" max="6" width="3.875" style="19" customWidth="1"/>
    <col min="7" max="7" width="2.75" style="19" customWidth="1"/>
    <col min="8" max="8" width="5.25" style="19" bestFit="1" customWidth="1"/>
    <col min="9" max="9" width="2.5" style="19" bestFit="1" customWidth="1"/>
    <col min="10" max="10" width="5.25" style="20" bestFit="1" customWidth="1"/>
    <col min="11" max="12" width="3.875" style="19" customWidth="1"/>
    <col min="13" max="13" width="2.75" style="19" customWidth="1"/>
    <col min="14" max="14" width="5.25" style="19" bestFit="1" customWidth="1"/>
    <col min="15" max="15" width="2.5" style="19" bestFit="1" customWidth="1"/>
    <col min="16" max="16" width="5.25" style="20" bestFit="1" customWidth="1"/>
    <col min="17" max="18" width="3.875" style="19" customWidth="1"/>
    <col min="19" max="19" width="2.75" style="19" customWidth="1"/>
    <col min="20" max="20" width="5.25" style="19" bestFit="1" customWidth="1"/>
    <col min="21" max="21" width="2.5" style="19" bestFit="1" customWidth="1"/>
    <col min="22" max="22" width="5.25" style="20" bestFit="1" customWidth="1"/>
    <col min="23" max="24" width="3.875" style="19" customWidth="1"/>
    <col min="25" max="25" width="2.75" style="19" customWidth="1"/>
    <col min="26" max="26" width="5.25" style="19" bestFit="1" customWidth="1"/>
    <col min="27" max="27" width="2.5" style="19" bestFit="1" customWidth="1"/>
    <col min="28" max="28" width="5.25" style="20" bestFit="1" customWidth="1"/>
    <col min="29" max="30" width="3.875" style="19" customWidth="1"/>
    <col min="31" max="31" width="2.75" style="19" customWidth="1"/>
    <col min="32" max="32" width="5.25" style="19" bestFit="1" customWidth="1"/>
    <col min="33" max="33" width="2.5" style="19" bestFit="1" customWidth="1"/>
    <col min="34" max="34" width="5.25" style="20" bestFit="1" customWidth="1"/>
    <col min="35" max="36" width="3.875" style="19" customWidth="1"/>
    <col min="37" max="37" width="5.625" style="153" customWidth="1"/>
    <col min="38" max="40" width="9" style="153"/>
    <col min="41" max="41" width="9" style="2"/>
    <col min="42" max="42" width="9" style="153"/>
    <col min="43" max="43" width="13.375" style="181" hidden="1" customWidth="1"/>
    <col min="44" max="46" width="13.375" style="180" hidden="1" customWidth="1"/>
    <col min="47" max="16384" width="9" style="2"/>
  </cols>
  <sheetData>
    <row r="1" spans="2:61" ht="20.25" customHeight="1">
      <c r="AF1" s="695" t="str">
        <f>申１!X1</f>
        <v>令和6年度パパ</v>
      </c>
      <c r="AG1" s="695"/>
      <c r="AH1" s="695"/>
      <c r="AI1" s="695"/>
      <c r="AJ1" s="695"/>
      <c r="AK1" s="179"/>
      <c r="AL1" s="179"/>
      <c r="AM1" s="179"/>
      <c r="AN1" s="179"/>
      <c r="AO1" s="180"/>
      <c r="AP1" s="179"/>
      <c r="AU1" s="180"/>
      <c r="AV1" s="180"/>
      <c r="AW1" s="180"/>
      <c r="AX1" s="180"/>
      <c r="AY1" s="180"/>
      <c r="AZ1" s="180"/>
      <c r="BA1" s="180"/>
      <c r="BB1" s="180"/>
      <c r="BC1" s="180"/>
      <c r="BD1" s="180"/>
      <c r="BE1" s="180"/>
      <c r="BF1" s="180"/>
      <c r="BG1" s="180"/>
      <c r="BH1" s="180"/>
      <c r="BI1" s="180"/>
    </row>
    <row r="2" spans="2:61">
      <c r="AK2" s="179"/>
      <c r="AL2" s="179"/>
      <c r="AM2" s="179"/>
      <c r="AN2" s="179"/>
      <c r="AO2" s="180"/>
      <c r="AP2" s="179"/>
      <c r="AU2" s="180"/>
      <c r="AV2" s="180"/>
      <c r="AW2" s="180"/>
      <c r="AX2" s="180"/>
      <c r="AY2" s="180"/>
      <c r="AZ2" s="180"/>
      <c r="BA2" s="180"/>
      <c r="BB2" s="180"/>
      <c r="BC2" s="180"/>
      <c r="BD2" s="180"/>
      <c r="BE2" s="180"/>
      <c r="BF2" s="180"/>
      <c r="BG2" s="180"/>
      <c r="BH2" s="180"/>
      <c r="BI2" s="180"/>
    </row>
    <row r="3" spans="2:61" s="3" customFormat="1" ht="24" customHeight="1">
      <c r="B3" s="45" t="s">
        <v>443</v>
      </c>
      <c r="C3" s="21" t="s">
        <v>441</v>
      </c>
      <c r="D3" s="21"/>
      <c r="E3" s="21"/>
      <c r="F3" s="21"/>
      <c r="G3" s="21"/>
      <c r="H3" s="21"/>
      <c r="I3" s="21"/>
      <c r="J3" s="21"/>
      <c r="K3" s="21"/>
      <c r="L3" s="21"/>
      <c r="M3" s="21"/>
      <c r="N3" s="21"/>
      <c r="O3" s="21"/>
      <c r="P3" s="21"/>
      <c r="Q3" s="21"/>
      <c r="R3" s="21"/>
      <c r="S3" s="21"/>
      <c r="T3" s="21"/>
      <c r="U3" s="21"/>
      <c r="V3" s="21"/>
      <c r="W3" s="21"/>
      <c r="X3" s="21"/>
      <c r="Y3" s="21"/>
      <c r="Z3" s="19"/>
      <c r="AA3" s="19"/>
      <c r="AB3" s="19"/>
      <c r="AC3" s="19"/>
      <c r="AD3" s="19"/>
      <c r="AE3" s="19"/>
      <c r="AF3" s="19"/>
      <c r="AG3" s="19"/>
      <c r="AH3" s="19"/>
      <c r="AI3" s="19"/>
      <c r="AJ3" s="19"/>
      <c r="AK3" s="179"/>
      <c r="AL3" s="179"/>
      <c r="AM3" s="179"/>
      <c r="AN3" s="182"/>
      <c r="AO3" s="183"/>
      <c r="AP3" s="182"/>
      <c r="AQ3" s="181"/>
      <c r="AR3" s="183"/>
      <c r="AS3" s="183"/>
      <c r="AT3" s="183"/>
      <c r="AU3" s="183"/>
      <c r="AV3" s="183"/>
      <c r="AW3" s="183"/>
      <c r="AX3" s="183"/>
      <c r="AY3" s="183"/>
      <c r="AZ3" s="183"/>
      <c r="BA3" s="183"/>
      <c r="BB3" s="183"/>
      <c r="BC3" s="183"/>
      <c r="BD3" s="183"/>
      <c r="BE3" s="183"/>
      <c r="BF3" s="183"/>
      <c r="BG3" s="183"/>
      <c r="BH3" s="183"/>
      <c r="BI3" s="183"/>
    </row>
    <row r="4" spans="2:61" s="3" customFormat="1" ht="24" customHeight="1">
      <c r="B4" s="22"/>
      <c r="C4" s="23" t="s">
        <v>307</v>
      </c>
      <c r="D4" s="23"/>
      <c r="E4" s="23"/>
      <c r="F4" s="23"/>
      <c r="G4" s="23"/>
      <c r="H4" s="23"/>
      <c r="I4" s="23"/>
      <c r="J4" s="23"/>
      <c r="K4" s="23"/>
      <c r="L4" s="23"/>
      <c r="M4" s="23"/>
      <c r="N4" s="23"/>
      <c r="O4" s="23"/>
      <c r="P4" s="23"/>
      <c r="Q4" s="23"/>
      <c r="R4" s="23"/>
      <c r="S4" s="23"/>
      <c r="T4" s="23"/>
      <c r="U4" s="23"/>
      <c r="V4" s="23"/>
      <c r="W4" s="23"/>
      <c r="X4" s="23"/>
      <c r="Y4" s="23"/>
      <c r="Z4" s="24"/>
      <c r="AA4" s="24"/>
      <c r="AB4" s="24"/>
      <c r="AC4" s="24"/>
      <c r="AD4" s="24"/>
      <c r="AE4" s="24"/>
      <c r="AF4" s="24"/>
      <c r="AG4" s="24"/>
      <c r="AH4" s="24"/>
      <c r="AI4" s="24"/>
      <c r="AJ4" s="24"/>
      <c r="AK4" s="182"/>
      <c r="AL4" s="182"/>
      <c r="AM4" s="182"/>
      <c r="AN4" s="182"/>
      <c r="AO4" s="183"/>
      <c r="AP4" s="182"/>
      <c r="AQ4" s="181"/>
      <c r="AR4" s="183"/>
      <c r="AS4" s="183"/>
      <c r="AT4" s="183"/>
      <c r="AU4" s="183"/>
      <c r="AV4" s="183"/>
      <c r="AW4" s="183"/>
      <c r="AX4" s="183"/>
      <c r="AY4" s="183"/>
      <c r="AZ4" s="183"/>
      <c r="BA4" s="183"/>
      <c r="BB4" s="183"/>
      <c r="BC4" s="183"/>
      <c r="BD4" s="183"/>
      <c r="BE4" s="183"/>
      <c r="BF4" s="183"/>
      <c r="BG4" s="183"/>
      <c r="BH4" s="183"/>
      <c r="BI4" s="183"/>
    </row>
    <row r="5" spans="2:61" s="3" customFormat="1" ht="24" customHeight="1">
      <c r="B5" s="22"/>
      <c r="C5" s="23" t="s">
        <v>308</v>
      </c>
      <c r="D5" s="23"/>
      <c r="E5" s="23"/>
      <c r="F5" s="23"/>
      <c r="G5" s="23"/>
      <c r="H5" s="23"/>
      <c r="I5" s="23"/>
      <c r="J5" s="23"/>
      <c r="K5" s="23"/>
      <c r="L5" s="23"/>
      <c r="M5" s="23"/>
      <c r="N5" s="23"/>
      <c r="O5" s="23"/>
      <c r="P5" s="23"/>
      <c r="Q5" s="23"/>
      <c r="R5" s="23"/>
      <c r="S5" s="23"/>
      <c r="T5" s="23"/>
      <c r="U5" s="23"/>
      <c r="V5" s="23"/>
      <c r="W5" s="23"/>
      <c r="X5" s="23"/>
      <c r="Y5" s="23"/>
      <c r="Z5" s="24"/>
      <c r="AA5" s="24"/>
      <c r="AB5" s="24"/>
      <c r="AC5" s="24"/>
      <c r="AD5" s="24"/>
      <c r="AE5" s="24"/>
      <c r="AF5" s="24"/>
      <c r="AG5" s="24"/>
      <c r="AH5" s="24"/>
      <c r="AI5" s="24"/>
      <c r="AJ5" s="24"/>
      <c r="AK5" s="182"/>
      <c r="AL5" s="182"/>
      <c r="AM5" s="182"/>
      <c r="AN5" s="182"/>
      <c r="AO5" s="183"/>
      <c r="AP5" s="182"/>
      <c r="AQ5" s="181"/>
      <c r="AR5" s="183"/>
      <c r="AS5" s="183"/>
      <c r="AT5" s="183"/>
      <c r="AU5" s="183"/>
      <c r="AV5" s="183"/>
      <c r="AW5" s="183"/>
      <c r="AX5" s="183"/>
      <c r="AY5" s="183"/>
      <c r="AZ5" s="183"/>
      <c r="BA5" s="183"/>
      <c r="BB5" s="183"/>
      <c r="BC5" s="183"/>
      <c r="BD5" s="183"/>
      <c r="BE5" s="183"/>
      <c r="BF5" s="183"/>
      <c r="BG5" s="183"/>
      <c r="BH5" s="183"/>
      <c r="BI5" s="183"/>
    </row>
    <row r="6" spans="2:61" s="3" customFormat="1" ht="18" customHeight="1">
      <c r="B6" s="22"/>
      <c r="C6" s="389" t="s">
        <v>309</v>
      </c>
      <c r="D6" s="24"/>
      <c r="E6" s="23"/>
      <c r="F6" s="23"/>
      <c r="G6" s="23"/>
      <c r="H6" s="23"/>
      <c r="I6" s="23"/>
      <c r="J6" s="23"/>
      <c r="K6" s="23"/>
      <c r="L6" s="23"/>
      <c r="M6" s="23"/>
      <c r="N6" s="23"/>
      <c r="O6" s="23"/>
      <c r="P6" s="23"/>
      <c r="Q6" s="23"/>
      <c r="R6" s="23"/>
      <c r="S6" s="23"/>
      <c r="T6" s="23"/>
      <c r="U6" s="23"/>
      <c r="V6" s="23"/>
      <c r="W6" s="23"/>
      <c r="X6" s="23"/>
      <c r="Y6" s="23"/>
      <c r="Z6" s="24"/>
      <c r="AA6" s="24"/>
      <c r="AB6" s="24"/>
      <c r="AC6" s="24"/>
      <c r="AD6" s="24"/>
      <c r="AE6" s="24"/>
      <c r="AF6" s="24"/>
      <c r="AG6" s="24"/>
      <c r="AH6" s="24"/>
      <c r="AI6" s="24"/>
      <c r="AJ6" s="24"/>
      <c r="AK6" s="182"/>
      <c r="AL6" s="182"/>
      <c r="AM6" s="182"/>
      <c r="AN6" s="182"/>
      <c r="AO6" s="183"/>
      <c r="AP6" s="182"/>
      <c r="AQ6" s="181"/>
      <c r="AR6" s="183"/>
      <c r="AS6" s="183"/>
      <c r="AT6" s="183"/>
      <c r="AU6" s="183"/>
      <c r="AV6" s="183"/>
      <c r="AW6" s="183"/>
      <c r="AX6" s="183"/>
      <c r="AY6" s="183"/>
      <c r="AZ6" s="183"/>
      <c r="BA6" s="183"/>
      <c r="BB6" s="183"/>
      <c r="BC6" s="183"/>
      <c r="BD6" s="183"/>
      <c r="BE6" s="183"/>
      <c r="BF6" s="183"/>
      <c r="BG6" s="183"/>
      <c r="BH6" s="183"/>
      <c r="BI6" s="183"/>
    </row>
    <row r="7" spans="2:61" s="3" customFormat="1" ht="24" customHeight="1">
      <c r="B7" s="22" t="s">
        <v>37</v>
      </c>
      <c r="C7" s="22"/>
      <c r="D7" s="22"/>
      <c r="E7" s="22"/>
      <c r="F7" s="22"/>
      <c r="G7" s="22"/>
      <c r="H7" s="22"/>
      <c r="I7" s="22"/>
      <c r="J7" s="22"/>
      <c r="K7" s="22"/>
      <c r="L7" s="22"/>
      <c r="M7" s="22"/>
      <c r="N7" s="22"/>
      <c r="O7" s="22"/>
      <c r="P7" s="22"/>
      <c r="Q7" s="22"/>
      <c r="R7" s="22"/>
      <c r="S7" s="22"/>
      <c r="T7" s="22"/>
      <c r="U7" s="22"/>
      <c r="V7" s="22"/>
      <c r="W7" s="22"/>
      <c r="X7" s="22"/>
      <c r="Y7" s="22"/>
      <c r="Z7" s="24"/>
      <c r="AA7" s="24"/>
      <c r="AB7" s="24"/>
      <c r="AC7" s="24"/>
      <c r="AD7" s="24"/>
      <c r="AE7" s="24"/>
      <c r="AF7" s="24"/>
      <c r="AG7" s="24"/>
      <c r="AH7" s="24"/>
      <c r="AI7" s="24"/>
      <c r="AJ7" s="24"/>
      <c r="AK7" s="182"/>
      <c r="AL7" s="182"/>
      <c r="AM7" s="182"/>
      <c r="AN7" s="182"/>
      <c r="AO7" s="183"/>
      <c r="AP7" s="182"/>
      <c r="AQ7" s="181"/>
      <c r="AR7" s="183"/>
      <c r="AS7" s="183"/>
      <c r="AT7" s="183"/>
      <c r="AU7" s="183"/>
      <c r="AV7" s="183"/>
      <c r="AW7" s="183"/>
      <c r="AX7" s="183"/>
      <c r="AY7" s="183"/>
      <c r="AZ7" s="183"/>
      <c r="BA7" s="183"/>
      <c r="BB7" s="183"/>
      <c r="BC7" s="183"/>
      <c r="BD7" s="183"/>
      <c r="BE7" s="183"/>
      <c r="BF7" s="183"/>
      <c r="BG7" s="183"/>
      <c r="BH7" s="183"/>
      <c r="BI7" s="183"/>
    </row>
    <row r="8" spans="2:61" s="3" customFormat="1" ht="19.5" customHeight="1">
      <c r="B8" s="42" t="s">
        <v>32</v>
      </c>
      <c r="C8" s="725" t="s">
        <v>26</v>
      </c>
      <c r="D8" s="725"/>
      <c r="E8" s="725"/>
      <c r="F8" s="735" t="s">
        <v>310</v>
      </c>
      <c r="G8" s="736"/>
      <c r="H8" s="736"/>
      <c r="I8" s="736"/>
      <c r="J8" s="736"/>
      <c r="K8" s="736"/>
      <c r="L8" s="736"/>
      <c r="M8" s="736"/>
      <c r="N8" s="736"/>
      <c r="O8" s="736"/>
      <c r="P8" s="736"/>
      <c r="Q8" s="736"/>
      <c r="R8" s="736"/>
      <c r="S8" s="736"/>
      <c r="T8" s="736"/>
      <c r="U8" s="736"/>
      <c r="V8" s="736"/>
      <c r="W8" s="736"/>
      <c r="X8" s="736"/>
      <c r="Y8" s="736"/>
      <c r="Z8" s="736"/>
      <c r="AA8" s="736"/>
      <c r="AB8" s="736"/>
      <c r="AC8" s="736"/>
      <c r="AD8" s="736"/>
      <c r="AE8" s="736"/>
      <c r="AF8" s="736"/>
      <c r="AG8" s="736"/>
      <c r="AH8" s="736"/>
      <c r="AI8" s="736"/>
      <c r="AJ8" s="737"/>
      <c r="AK8" s="184"/>
      <c r="AL8" s="182"/>
      <c r="AM8" s="182"/>
      <c r="AN8" s="182"/>
      <c r="AO8" s="183"/>
      <c r="AP8" s="182"/>
      <c r="AQ8" s="181"/>
      <c r="AR8" s="183"/>
      <c r="AS8" s="183"/>
      <c r="AT8" s="183"/>
      <c r="AU8" s="183"/>
      <c r="AV8" s="183"/>
      <c r="AW8" s="183"/>
      <c r="AX8" s="183"/>
      <c r="AY8" s="183"/>
      <c r="AZ8" s="183"/>
      <c r="BA8" s="183"/>
      <c r="BB8" s="183"/>
      <c r="BC8" s="183"/>
      <c r="BD8" s="183"/>
      <c r="BE8" s="183"/>
      <c r="BF8" s="183"/>
      <c r="BG8" s="183"/>
      <c r="BH8" s="183"/>
      <c r="BI8" s="183"/>
    </row>
    <row r="9" spans="2:61" s="3" customFormat="1" ht="19.5" customHeight="1">
      <c r="B9" s="733" t="s">
        <v>33</v>
      </c>
      <c r="C9" s="726" t="s">
        <v>34</v>
      </c>
      <c r="D9" s="726"/>
      <c r="E9" s="726"/>
      <c r="F9" s="738" t="s">
        <v>311</v>
      </c>
      <c r="G9" s="739"/>
      <c r="H9" s="739"/>
      <c r="I9" s="739"/>
      <c r="J9" s="739"/>
      <c r="K9" s="739"/>
      <c r="L9" s="739"/>
      <c r="M9" s="739"/>
      <c r="N9" s="739"/>
      <c r="O9" s="739"/>
      <c r="P9" s="739"/>
      <c r="Q9" s="739"/>
      <c r="R9" s="739"/>
      <c r="S9" s="739"/>
      <c r="T9" s="739"/>
      <c r="U9" s="739"/>
      <c r="V9" s="739"/>
      <c r="W9" s="739"/>
      <c r="X9" s="739"/>
      <c r="Y9" s="739"/>
      <c r="Z9" s="739"/>
      <c r="AA9" s="739"/>
      <c r="AB9" s="739"/>
      <c r="AC9" s="739"/>
      <c r="AD9" s="739"/>
      <c r="AE9" s="739"/>
      <c r="AF9" s="739"/>
      <c r="AG9" s="739"/>
      <c r="AH9" s="739"/>
      <c r="AI9" s="739"/>
      <c r="AJ9" s="740"/>
      <c r="AK9" s="184"/>
      <c r="AL9" s="182"/>
      <c r="AM9" s="182"/>
      <c r="AN9" s="182"/>
      <c r="AO9" s="183"/>
      <c r="AP9" s="182"/>
      <c r="AQ9" s="181"/>
      <c r="AR9" s="183"/>
      <c r="AS9" s="183"/>
      <c r="AT9" s="183"/>
      <c r="AU9" s="183"/>
      <c r="AV9" s="183"/>
      <c r="AW9" s="183"/>
      <c r="AX9" s="183"/>
      <c r="AY9" s="183"/>
      <c r="AZ9" s="183"/>
      <c r="BA9" s="183"/>
      <c r="BB9" s="183"/>
      <c r="BC9" s="183"/>
      <c r="BD9" s="183"/>
      <c r="BE9" s="183"/>
      <c r="BF9" s="183"/>
      <c r="BG9" s="183"/>
      <c r="BH9" s="183"/>
      <c r="BI9" s="183"/>
    </row>
    <row r="10" spans="2:61" s="3" customFormat="1" ht="19.5" customHeight="1">
      <c r="B10" s="734"/>
      <c r="C10" s="726" t="s">
        <v>89</v>
      </c>
      <c r="D10" s="726"/>
      <c r="E10" s="726"/>
      <c r="F10" s="741" t="s">
        <v>397</v>
      </c>
      <c r="G10" s="742"/>
      <c r="H10" s="742"/>
      <c r="I10" s="742"/>
      <c r="J10" s="742"/>
      <c r="K10" s="742"/>
      <c r="L10" s="742"/>
      <c r="M10" s="742"/>
      <c r="N10" s="742"/>
      <c r="O10" s="742"/>
      <c r="P10" s="742"/>
      <c r="Q10" s="742"/>
      <c r="R10" s="742"/>
      <c r="S10" s="742"/>
      <c r="T10" s="742"/>
      <c r="U10" s="742"/>
      <c r="V10" s="742"/>
      <c r="W10" s="742"/>
      <c r="X10" s="742"/>
      <c r="Y10" s="742"/>
      <c r="Z10" s="742"/>
      <c r="AA10" s="742"/>
      <c r="AB10" s="742"/>
      <c r="AC10" s="742"/>
      <c r="AD10" s="742"/>
      <c r="AE10" s="742"/>
      <c r="AF10" s="742"/>
      <c r="AG10" s="742"/>
      <c r="AH10" s="742"/>
      <c r="AI10" s="742"/>
      <c r="AJ10" s="743"/>
      <c r="AK10" s="184"/>
      <c r="AL10" s="182"/>
      <c r="AM10" s="182"/>
      <c r="AN10" s="182"/>
      <c r="AO10" s="183"/>
      <c r="AP10" s="182"/>
      <c r="AQ10" s="181"/>
      <c r="AR10" s="183"/>
      <c r="AS10" s="183"/>
      <c r="AT10" s="183"/>
      <c r="AU10" s="183"/>
      <c r="AV10" s="183"/>
      <c r="AW10" s="183"/>
      <c r="AX10" s="183"/>
      <c r="AY10" s="183"/>
      <c r="AZ10" s="183"/>
      <c r="BA10" s="183"/>
      <c r="BB10" s="183"/>
      <c r="BC10" s="183"/>
      <c r="BD10" s="183"/>
      <c r="BE10" s="183"/>
      <c r="BF10" s="183"/>
      <c r="BG10" s="183"/>
      <c r="BH10" s="183"/>
      <c r="BI10" s="183"/>
    </row>
    <row r="11" spans="2:61" s="3" customFormat="1" ht="18" customHeight="1">
      <c r="B11" s="727" t="s">
        <v>35</v>
      </c>
      <c r="C11" s="726" t="s">
        <v>36</v>
      </c>
      <c r="D11" s="726"/>
      <c r="E11" s="726"/>
      <c r="F11" s="744" t="s">
        <v>452</v>
      </c>
      <c r="G11" s="745"/>
      <c r="H11" s="745"/>
      <c r="I11" s="745"/>
      <c r="J11" s="745"/>
      <c r="K11" s="745"/>
      <c r="L11" s="745"/>
      <c r="M11" s="745"/>
      <c r="N11" s="745"/>
      <c r="O11" s="745"/>
      <c r="P11" s="745"/>
      <c r="Q11" s="745"/>
      <c r="R11" s="745"/>
      <c r="S11" s="745"/>
      <c r="T11" s="745"/>
      <c r="U11" s="745"/>
      <c r="V11" s="745"/>
      <c r="W11" s="745"/>
      <c r="X11" s="745"/>
      <c r="Y11" s="745"/>
      <c r="Z11" s="745"/>
      <c r="AA11" s="745"/>
      <c r="AB11" s="745"/>
      <c r="AC11" s="745"/>
      <c r="AD11" s="745"/>
      <c r="AE11" s="745"/>
      <c r="AF11" s="745"/>
      <c r="AG11" s="745"/>
      <c r="AH11" s="745"/>
      <c r="AI11" s="745"/>
      <c r="AJ11" s="746"/>
      <c r="AK11" s="155"/>
      <c r="AL11" s="182"/>
      <c r="AM11" s="182"/>
      <c r="AN11" s="182"/>
      <c r="AO11" s="183"/>
      <c r="AP11" s="182"/>
      <c r="AQ11" s="181"/>
      <c r="AR11" s="183"/>
      <c r="AS11" s="183"/>
      <c r="AT11" s="183"/>
      <c r="AU11" s="183"/>
      <c r="AV11" s="183"/>
      <c r="AW11" s="183"/>
      <c r="AX11" s="183"/>
      <c r="AY11" s="183"/>
      <c r="AZ11" s="183"/>
      <c r="BA11" s="183"/>
      <c r="BB11" s="183"/>
      <c r="BC11" s="183"/>
      <c r="BD11" s="183"/>
      <c r="BE11" s="183"/>
      <c r="BF11" s="183"/>
      <c r="BG11" s="183"/>
      <c r="BH11" s="183"/>
      <c r="BI11" s="183"/>
    </row>
    <row r="12" spans="2:61" s="3" customFormat="1" ht="18" customHeight="1">
      <c r="B12" s="728"/>
      <c r="C12" s="729"/>
      <c r="D12" s="729"/>
      <c r="E12" s="729"/>
      <c r="F12" s="747"/>
      <c r="G12" s="748"/>
      <c r="H12" s="748"/>
      <c r="I12" s="748"/>
      <c r="J12" s="748"/>
      <c r="K12" s="748"/>
      <c r="L12" s="748"/>
      <c r="M12" s="748"/>
      <c r="N12" s="748"/>
      <c r="O12" s="748"/>
      <c r="P12" s="748"/>
      <c r="Q12" s="748"/>
      <c r="R12" s="748"/>
      <c r="S12" s="748"/>
      <c r="T12" s="748"/>
      <c r="U12" s="748"/>
      <c r="V12" s="748"/>
      <c r="W12" s="748"/>
      <c r="X12" s="748"/>
      <c r="Y12" s="748"/>
      <c r="Z12" s="748"/>
      <c r="AA12" s="748"/>
      <c r="AB12" s="748"/>
      <c r="AC12" s="748"/>
      <c r="AD12" s="748"/>
      <c r="AE12" s="748"/>
      <c r="AF12" s="748"/>
      <c r="AG12" s="748"/>
      <c r="AH12" s="748"/>
      <c r="AI12" s="748"/>
      <c r="AJ12" s="749"/>
      <c r="AK12" s="155"/>
      <c r="AL12" s="182"/>
      <c r="AM12" s="182"/>
      <c r="AN12" s="182"/>
      <c r="AO12" s="183"/>
      <c r="AP12" s="182"/>
      <c r="AQ12" s="181"/>
      <c r="AR12" s="183"/>
      <c r="AS12" s="183"/>
      <c r="AT12" s="183"/>
      <c r="AU12" s="183"/>
      <c r="AV12" s="183"/>
      <c r="AW12" s="183"/>
      <c r="AX12" s="183"/>
      <c r="AY12" s="183"/>
      <c r="AZ12" s="183"/>
      <c r="BA12" s="183"/>
      <c r="BB12" s="183"/>
      <c r="BC12" s="183"/>
      <c r="BD12" s="183"/>
      <c r="BE12" s="183"/>
      <c r="BF12" s="183"/>
      <c r="BG12" s="183"/>
      <c r="BH12" s="183"/>
      <c r="BI12" s="183"/>
    </row>
    <row r="13" spans="2:61" ht="17.25" customHeight="1">
      <c r="AK13" s="179"/>
      <c r="AL13" s="179"/>
      <c r="AM13" s="179"/>
      <c r="AN13" s="179"/>
      <c r="AO13" s="180"/>
      <c r="AP13" s="179"/>
      <c r="AU13" s="180"/>
      <c r="AV13" s="180"/>
      <c r="AW13" s="180"/>
      <c r="AX13" s="180"/>
      <c r="AY13" s="180"/>
      <c r="AZ13" s="180"/>
      <c r="BA13" s="180"/>
      <c r="BB13" s="180"/>
      <c r="BC13" s="180"/>
      <c r="BD13" s="180"/>
      <c r="BE13" s="180"/>
      <c r="BF13" s="180"/>
      <c r="BG13" s="180"/>
      <c r="BH13" s="180"/>
      <c r="BI13" s="180"/>
    </row>
    <row r="14" spans="2:61" ht="18" customHeight="1">
      <c r="B14" s="25" t="s">
        <v>42</v>
      </c>
      <c r="C14" s="26"/>
      <c r="D14" s="27" t="s">
        <v>43</v>
      </c>
      <c r="E14" s="26"/>
      <c r="F14" s="25" t="s">
        <v>44</v>
      </c>
      <c r="H14" s="25" t="s">
        <v>42</v>
      </c>
      <c r="I14" s="26"/>
      <c r="J14" s="27" t="s">
        <v>43</v>
      </c>
      <c r="K14" s="26"/>
      <c r="L14" s="25" t="s">
        <v>44</v>
      </c>
      <c r="N14" s="25" t="s">
        <v>42</v>
      </c>
      <c r="O14" s="26"/>
      <c r="P14" s="27" t="s">
        <v>43</v>
      </c>
      <c r="Q14" s="26"/>
      <c r="R14" s="25" t="s">
        <v>44</v>
      </c>
      <c r="T14" s="25" t="s">
        <v>42</v>
      </c>
      <c r="U14" s="26"/>
      <c r="V14" s="27" t="s">
        <v>43</v>
      </c>
      <c r="W14" s="26"/>
      <c r="X14" s="25" t="s">
        <v>44</v>
      </c>
      <c r="Z14" s="25" t="s">
        <v>42</v>
      </c>
      <c r="AA14" s="26"/>
      <c r="AB14" s="27" t="s">
        <v>43</v>
      </c>
      <c r="AC14" s="26"/>
      <c r="AD14" s="25" t="s">
        <v>44</v>
      </c>
      <c r="AF14" s="25" t="s">
        <v>42</v>
      </c>
      <c r="AG14" s="26"/>
      <c r="AH14" s="27" t="s">
        <v>43</v>
      </c>
      <c r="AI14" s="26"/>
      <c r="AJ14" s="25" t="s">
        <v>44</v>
      </c>
      <c r="AK14" s="179"/>
      <c r="AL14" s="179"/>
      <c r="AM14" s="179"/>
      <c r="AN14" s="179"/>
      <c r="AO14" s="180"/>
      <c r="AP14" s="179"/>
      <c r="AU14" s="180"/>
      <c r="AV14" s="180"/>
      <c r="AW14" s="180"/>
      <c r="AX14" s="180"/>
      <c r="AY14" s="180"/>
      <c r="AZ14" s="180"/>
      <c r="BA14" s="180"/>
      <c r="BB14" s="180"/>
      <c r="BC14" s="180"/>
      <c r="BD14" s="180"/>
      <c r="BE14" s="180"/>
      <c r="BF14" s="180"/>
      <c r="BG14" s="180"/>
      <c r="BH14" s="180"/>
      <c r="BI14" s="180"/>
    </row>
    <row r="15" spans="2:61" ht="8.25" customHeight="1">
      <c r="AK15" s="179"/>
      <c r="AL15" s="179"/>
      <c r="AM15" s="179"/>
      <c r="AN15" s="179"/>
      <c r="AO15" s="180"/>
      <c r="AP15" s="179"/>
      <c r="AQ15" s="186">
        <v>44927</v>
      </c>
      <c r="AR15" s="1" t="s">
        <v>115</v>
      </c>
      <c r="AS15" s="1" t="s">
        <v>45</v>
      </c>
      <c r="AU15" s="180"/>
      <c r="AV15" s="180"/>
      <c r="AW15" s="180"/>
      <c r="AX15" s="180"/>
      <c r="AY15" s="180"/>
      <c r="AZ15" s="180"/>
      <c r="BA15" s="180"/>
      <c r="BB15" s="180"/>
      <c r="BC15" s="180"/>
      <c r="BD15" s="180"/>
      <c r="BE15" s="180"/>
      <c r="BF15" s="180"/>
      <c r="BG15" s="180"/>
      <c r="BH15" s="180"/>
      <c r="BI15" s="180"/>
    </row>
    <row r="16" spans="2:61" ht="27.75" customHeight="1">
      <c r="B16" s="730" t="s">
        <v>46</v>
      </c>
      <c r="C16" s="730"/>
      <c r="D16" s="28" t="s">
        <v>47</v>
      </c>
      <c r="E16" s="731" t="s">
        <v>66</v>
      </c>
      <c r="F16" s="732"/>
      <c r="H16" s="730" t="s">
        <v>46</v>
      </c>
      <c r="I16" s="730"/>
      <c r="J16" s="28" t="s">
        <v>47</v>
      </c>
      <c r="K16" s="731" t="s">
        <v>66</v>
      </c>
      <c r="L16" s="732"/>
      <c r="N16" s="730" t="s">
        <v>46</v>
      </c>
      <c r="O16" s="730"/>
      <c r="P16" s="28" t="s">
        <v>47</v>
      </c>
      <c r="Q16" s="731" t="s">
        <v>66</v>
      </c>
      <c r="R16" s="732"/>
      <c r="T16" s="730" t="s">
        <v>46</v>
      </c>
      <c r="U16" s="730"/>
      <c r="V16" s="28" t="s">
        <v>47</v>
      </c>
      <c r="W16" s="731" t="s">
        <v>66</v>
      </c>
      <c r="X16" s="732"/>
      <c r="Y16" s="20"/>
      <c r="Z16" s="730" t="s">
        <v>46</v>
      </c>
      <c r="AA16" s="730"/>
      <c r="AB16" s="28" t="s">
        <v>47</v>
      </c>
      <c r="AC16" s="731" t="s">
        <v>66</v>
      </c>
      <c r="AD16" s="732"/>
      <c r="AE16" s="20"/>
      <c r="AF16" s="730" t="s">
        <v>46</v>
      </c>
      <c r="AG16" s="730"/>
      <c r="AH16" s="28" t="s">
        <v>47</v>
      </c>
      <c r="AI16" s="731" t="s">
        <v>66</v>
      </c>
      <c r="AJ16" s="732"/>
      <c r="AK16" s="185"/>
      <c r="AL16" s="179"/>
      <c r="AM16" s="179"/>
      <c r="AN16" s="179"/>
      <c r="AO16" s="180"/>
      <c r="AP16" s="179"/>
      <c r="AQ16" s="186">
        <v>44928</v>
      </c>
      <c r="AR16" s="1" t="s">
        <v>102</v>
      </c>
      <c r="AS16" s="1" t="s">
        <v>303</v>
      </c>
      <c r="AU16" s="180"/>
      <c r="AV16" s="180"/>
      <c r="AW16" s="180"/>
      <c r="AX16" s="180"/>
      <c r="AY16" s="180"/>
      <c r="AZ16" s="180"/>
      <c r="BA16" s="180"/>
      <c r="BB16" s="180"/>
      <c r="BC16" s="180"/>
      <c r="BD16" s="180"/>
      <c r="BE16" s="180"/>
      <c r="BF16" s="180"/>
      <c r="BG16" s="180"/>
      <c r="BH16" s="180"/>
      <c r="BI16" s="180"/>
    </row>
    <row r="17" spans="2:61" ht="30" customHeight="1">
      <c r="B17" s="718" t="str">
        <f>IFERROR(DATEVALUE(B14&amp;C14&amp;D14&amp;E14&amp;F14&amp;"1"&amp;"日"),"")</f>
        <v/>
      </c>
      <c r="C17" s="718"/>
      <c r="D17" s="28" t="str">
        <f>TEXT(B17,"aaa")</f>
        <v/>
      </c>
      <c r="E17" s="719"/>
      <c r="F17" s="719"/>
      <c r="H17" s="718" t="str">
        <f>IFERROR(DATEVALUE(H14&amp;I14&amp;J14&amp;K14&amp;L14&amp;"1"&amp;"日"),"")</f>
        <v/>
      </c>
      <c r="I17" s="718"/>
      <c r="J17" s="28" t="str">
        <f>TEXT(H17,"aaa")</f>
        <v/>
      </c>
      <c r="K17" s="720"/>
      <c r="L17" s="721"/>
      <c r="N17" s="718" t="str">
        <f>IFERROR(DATEVALUE(N14&amp;O14&amp;P14&amp;Q14&amp;R14&amp;"1"&amp;"日"),"")</f>
        <v/>
      </c>
      <c r="O17" s="718"/>
      <c r="P17" s="28" t="str">
        <f>TEXT(N17,"aaa")</f>
        <v/>
      </c>
      <c r="Q17" s="720"/>
      <c r="R17" s="721"/>
      <c r="T17" s="718" t="str">
        <f>IFERROR(DATEVALUE(T14&amp;U14&amp;V14&amp;W14&amp;X14&amp;"1"&amp;"日"),"")</f>
        <v/>
      </c>
      <c r="U17" s="718"/>
      <c r="V17" s="28" t="str">
        <f>TEXT(T17,"aaa")</f>
        <v/>
      </c>
      <c r="W17" s="720"/>
      <c r="X17" s="721"/>
      <c r="Y17" s="20"/>
      <c r="Z17" s="718" t="str">
        <f>IFERROR(DATEVALUE(Z14&amp;AA14&amp;AB14&amp;AC14&amp;AD14&amp;"1"&amp;"日"),"")</f>
        <v/>
      </c>
      <c r="AA17" s="718"/>
      <c r="AB17" s="28" t="str">
        <f>TEXT(Z17,"aaa")</f>
        <v/>
      </c>
      <c r="AC17" s="720"/>
      <c r="AD17" s="721"/>
      <c r="AE17" s="20"/>
      <c r="AF17" s="718" t="str">
        <f>IFERROR(DATEVALUE(AF14&amp;AG14&amp;AH14&amp;AI14&amp;AJ14&amp;"1"&amp;"日"),"")</f>
        <v/>
      </c>
      <c r="AG17" s="718"/>
      <c r="AH17" s="28" t="str">
        <f>TEXT(AF17,"aaa")</f>
        <v/>
      </c>
      <c r="AI17" s="720"/>
      <c r="AJ17" s="721"/>
      <c r="AK17" s="185"/>
      <c r="AL17" s="179"/>
      <c r="AM17" s="179"/>
      <c r="AN17" s="179"/>
      <c r="AO17" s="180"/>
      <c r="AP17" s="179"/>
      <c r="AQ17" s="186">
        <v>44935</v>
      </c>
      <c r="AR17" s="1" t="s">
        <v>102</v>
      </c>
      <c r="AS17" s="1" t="s">
        <v>48</v>
      </c>
      <c r="AU17" s="180"/>
      <c r="AV17" s="180"/>
      <c r="AW17" s="180"/>
      <c r="AX17" s="180"/>
      <c r="AY17" s="180"/>
      <c r="AZ17" s="180"/>
      <c r="BA17" s="180"/>
      <c r="BB17" s="180"/>
      <c r="BC17" s="180"/>
      <c r="BD17" s="180"/>
      <c r="BE17" s="180"/>
      <c r="BF17" s="180"/>
      <c r="BG17" s="180"/>
      <c r="BH17" s="180"/>
      <c r="BI17" s="180"/>
    </row>
    <row r="18" spans="2:61" ht="30" customHeight="1">
      <c r="B18" s="718" t="str">
        <f>IFERROR(B17+1,"")</f>
        <v/>
      </c>
      <c r="C18" s="718"/>
      <c r="D18" s="28" t="str">
        <f>TEXT(B18,"aaa")</f>
        <v/>
      </c>
      <c r="E18" s="719"/>
      <c r="F18" s="719"/>
      <c r="H18" s="718" t="str">
        <f>IFERROR(H17+1,"")</f>
        <v/>
      </c>
      <c r="I18" s="718"/>
      <c r="J18" s="28" t="str">
        <f t="shared" ref="J18:J47" si="0">TEXT(H18,"aaa")</f>
        <v/>
      </c>
      <c r="K18" s="720"/>
      <c r="L18" s="721"/>
      <c r="N18" s="718" t="str">
        <f>IFERROR(N17+1,"")</f>
        <v/>
      </c>
      <c r="O18" s="718"/>
      <c r="P18" s="28" t="str">
        <f t="shared" ref="P18:P47" si="1">TEXT(N18,"aaa")</f>
        <v/>
      </c>
      <c r="Q18" s="720"/>
      <c r="R18" s="721"/>
      <c r="T18" s="718" t="str">
        <f>IFERROR(T17+1,"")</f>
        <v/>
      </c>
      <c r="U18" s="718"/>
      <c r="V18" s="28" t="str">
        <f t="shared" ref="V18:V47" si="2">TEXT(T18,"aaa")</f>
        <v/>
      </c>
      <c r="W18" s="720"/>
      <c r="X18" s="721"/>
      <c r="Y18" s="20"/>
      <c r="Z18" s="718" t="str">
        <f>IFERROR(Z17+1,"")</f>
        <v/>
      </c>
      <c r="AA18" s="718"/>
      <c r="AB18" s="28" t="str">
        <f t="shared" ref="AB18:AB47" si="3">TEXT(Z18,"aaa")</f>
        <v/>
      </c>
      <c r="AC18" s="720"/>
      <c r="AD18" s="721"/>
      <c r="AE18" s="20"/>
      <c r="AF18" s="718" t="str">
        <f>IFERROR(AF17+1,"")</f>
        <v/>
      </c>
      <c r="AG18" s="718"/>
      <c r="AH18" s="28" t="str">
        <f t="shared" ref="AH18:AH47" si="4">TEXT(AF18,"aaa")</f>
        <v/>
      </c>
      <c r="AI18" s="720"/>
      <c r="AJ18" s="721"/>
      <c r="AK18" s="185"/>
      <c r="AL18" s="179"/>
      <c r="AM18" s="179"/>
      <c r="AN18" s="179"/>
      <c r="AO18" s="180"/>
      <c r="AP18" s="179"/>
      <c r="AQ18" s="186">
        <v>44968</v>
      </c>
      <c r="AR18" s="1" t="s">
        <v>101</v>
      </c>
      <c r="AS18" s="1" t="s">
        <v>49</v>
      </c>
      <c r="AU18" s="180"/>
      <c r="AV18" s="180"/>
      <c r="AW18" s="180"/>
      <c r="AX18" s="180"/>
      <c r="AY18" s="180"/>
      <c r="AZ18" s="180"/>
      <c r="BA18" s="180"/>
      <c r="BB18" s="180"/>
      <c r="BC18" s="180"/>
      <c r="BD18" s="180"/>
      <c r="BE18" s="180"/>
      <c r="BF18" s="180"/>
      <c r="BG18" s="180"/>
      <c r="BH18" s="180"/>
      <c r="BI18" s="180"/>
    </row>
    <row r="19" spans="2:61" ht="30" customHeight="1">
      <c r="B19" s="718" t="str">
        <f t="shared" ref="B19:B44" si="5">IFERROR(B18+1,"")</f>
        <v/>
      </c>
      <c r="C19" s="718"/>
      <c r="D19" s="28" t="str">
        <f>TEXT(B19,"aaa")</f>
        <v/>
      </c>
      <c r="E19" s="719"/>
      <c r="F19" s="719"/>
      <c r="H19" s="718" t="str">
        <f t="shared" ref="H19:H44" si="6">IFERROR(H18+1,"")</f>
        <v/>
      </c>
      <c r="I19" s="718"/>
      <c r="J19" s="28" t="str">
        <f t="shared" si="0"/>
        <v/>
      </c>
      <c r="K19" s="720"/>
      <c r="L19" s="721"/>
      <c r="N19" s="718" t="str">
        <f t="shared" ref="N19:N44" si="7">IFERROR(N18+1,"")</f>
        <v/>
      </c>
      <c r="O19" s="718"/>
      <c r="P19" s="28" t="str">
        <f t="shared" si="1"/>
        <v/>
      </c>
      <c r="Q19" s="720"/>
      <c r="R19" s="721"/>
      <c r="T19" s="718" t="str">
        <f t="shared" ref="T19:T44" si="8">IFERROR(T18+1,"")</f>
        <v/>
      </c>
      <c r="U19" s="718"/>
      <c r="V19" s="28" t="str">
        <f t="shared" si="2"/>
        <v/>
      </c>
      <c r="W19" s="720"/>
      <c r="X19" s="721"/>
      <c r="Y19" s="20"/>
      <c r="Z19" s="718" t="str">
        <f t="shared" ref="Z19:Z44" si="9">IFERROR(Z18+1,"")</f>
        <v/>
      </c>
      <c r="AA19" s="718"/>
      <c r="AB19" s="28" t="str">
        <f t="shared" si="3"/>
        <v/>
      </c>
      <c r="AC19" s="720"/>
      <c r="AD19" s="721"/>
      <c r="AE19" s="20"/>
      <c r="AF19" s="718" t="str">
        <f t="shared" ref="AF19:AF44" si="10">IFERROR(AF18+1,"")</f>
        <v/>
      </c>
      <c r="AG19" s="718"/>
      <c r="AH19" s="28" t="str">
        <f t="shared" si="4"/>
        <v/>
      </c>
      <c r="AI19" s="720"/>
      <c r="AJ19" s="721"/>
      <c r="AK19" s="185"/>
      <c r="AL19" s="179"/>
      <c r="AM19" s="179"/>
      <c r="AN19" s="179"/>
      <c r="AO19" s="180"/>
      <c r="AP19" s="179"/>
      <c r="AQ19" s="186">
        <v>44980</v>
      </c>
      <c r="AR19" s="1" t="s">
        <v>107</v>
      </c>
      <c r="AS19" s="1" t="s">
        <v>50</v>
      </c>
      <c r="AU19" s="180"/>
      <c r="AV19" s="180"/>
      <c r="AW19" s="180"/>
      <c r="AX19" s="180"/>
      <c r="AY19" s="180"/>
      <c r="AZ19" s="180"/>
      <c r="BA19" s="180"/>
      <c r="BB19" s="180"/>
      <c r="BC19" s="180"/>
      <c r="BD19" s="180"/>
      <c r="BE19" s="180"/>
      <c r="BF19" s="180"/>
      <c r="BG19" s="180"/>
      <c r="BH19" s="180"/>
      <c r="BI19" s="180"/>
    </row>
    <row r="20" spans="2:61" ht="30" customHeight="1">
      <c r="B20" s="718" t="str">
        <f t="shared" si="5"/>
        <v/>
      </c>
      <c r="C20" s="718"/>
      <c r="D20" s="28" t="str">
        <f>TEXT(B20,"aaa")</f>
        <v/>
      </c>
      <c r="E20" s="719"/>
      <c r="F20" s="719"/>
      <c r="H20" s="718" t="str">
        <f t="shared" si="6"/>
        <v/>
      </c>
      <c r="I20" s="718"/>
      <c r="J20" s="28" t="str">
        <f t="shared" si="0"/>
        <v/>
      </c>
      <c r="K20" s="720"/>
      <c r="L20" s="721"/>
      <c r="N20" s="718" t="str">
        <f t="shared" si="7"/>
        <v/>
      </c>
      <c r="O20" s="718"/>
      <c r="P20" s="28" t="str">
        <f t="shared" si="1"/>
        <v/>
      </c>
      <c r="Q20" s="720"/>
      <c r="R20" s="721"/>
      <c r="T20" s="718" t="str">
        <f t="shared" si="8"/>
        <v/>
      </c>
      <c r="U20" s="718"/>
      <c r="V20" s="28" t="str">
        <f t="shared" si="2"/>
        <v/>
      </c>
      <c r="W20" s="720"/>
      <c r="X20" s="721"/>
      <c r="Y20" s="20"/>
      <c r="Z20" s="718" t="str">
        <f t="shared" si="9"/>
        <v/>
      </c>
      <c r="AA20" s="718"/>
      <c r="AB20" s="28" t="str">
        <f t="shared" si="3"/>
        <v/>
      </c>
      <c r="AC20" s="720"/>
      <c r="AD20" s="721"/>
      <c r="AE20" s="20"/>
      <c r="AF20" s="718" t="str">
        <f t="shared" si="10"/>
        <v/>
      </c>
      <c r="AG20" s="718"/>
      <c r="AH20" s="28" t="str">
        <f t="shared" si="4"/>
        <v/>
      </c>
      <c r="AI20" s="720"/>
      <c r="AJ20" s="721"/>
      <c r="AK20" s="185"/>
      <c r="AL20" s="179"/>
      <c r="AM20" s="179"/>
      <c r="AN20" s="179"/>
      <c r="AO20" s="180"/>
      <c r="AP20" s="179"/>
      <c r="AQ20" s="186">
        <v>45006</v>
      </c>
      <c r="AR20" s="1" t="s">
        <v>106</v>
      </c>
      <c r="AS20" s="1" t="s">
        <v>51</v>
      </c>
      <c r="AU20" s="180"/>
      <c r="AV20" s="180"/>
      <c r="AW20" s="180"/>
      <c r="AX20" s="180"/>
      <c r="AY20" s="180"/>
      <c r="AZ20" s="180"/>
      <c r="BA20" s="180"/>
      <c r="BB20" s="180"/>
      <c r="BC20" s="180"/>
      <c r="BD20" s="180"/>
      <c r="BE20" s="180"/>
      <c r="BF20" s="180"/>
      <c r="BG20" s="180"/>
      <c r="BH20" s="180"/>
      <c r="BI20" s="180"/>
    </row>
    <row r="21" spans="2:61" ht="30" customHeight="1">
      <c r="B21" s="718" t="str">
        <f t="shared" si="5"/>
        <v/>
      </c>
      <c r="C21" s="718"/>
      <c r="D21" s="28" t="str">
        <f>TEXT(B21,"aaa")</f>
        <v/>
      </c>
      <c r="E21" s="719"/>
      <c r="F21" s="719"/>
      <c r="H21" s="718" t="str">
        <f t="shared" si="6"/>
        <v/>
      </c>
      <c r="I21" s="718"/>
      <c r="J21" s="28" t="str">
        <f t="shared" si="0"/>
        <v/>
      </c>
      <c r="K21" s="720"/>
      <c r="L21" s="721"/>
      <c r="N21" s="718" t="str">
        <f t="shared" si="7"/>
        <v/>
      </c>
      <c r="O21" s="718"/>
      <c r="P21" s="28" t="str">
        <f t="shared" si="1"/>
        <v/>
      </c>
      <c r="Q21" s="720"/>
      <c r="R21" s="721"/>
      <c r="T21" s="718" t="str">
        <f t="shared" si="8"/>
        <v/>
      </c>
      <c r="U21" s="718"/>
      <c r="V21" s="28" t="str">
        <f t="shared" si="2"/>
        <v/>
      </c>
      <c r="W21" s="720"/>
      <c r="X21" s="721"/>
      <c r="Y21" s="20"/>
      <c r="Z21" s="718" t="str">
        <f t="shared" si="9"/>
        <v/>
      </c>
      <c r="AA21" s="718"/>
      <c r="AB21" s="28" t="str">
        <f t="shared" si="3"/>
        <v/>
      </c>
      <c r="AC21" s="720"/>
      <c r="AD21" s="721"/>
      <c r="AE21" s="20"/>
      <c r="AF21" s="718" t="str">
        <f t="shared" si="10"/>
        <v/>
      </c>
      <c r="AG21" s="718"/>
      <c r="AH21" s="28" t="str">
        <f t="shared" si="4"/>
        <v/>
      </c>
      <c r="AI21" s="720"/>
      <c r="AJ21" s="721"/>
      <c r="AK21" s="185"/>
      <c r="AL21" s="179"/>
      <c r="AM21" s="179"/>
      <c r="AN21" s="179"/>
      <c r="AO21" s="180"/>
      <c r="AP21" s="179"/>
      <c r="AQ21" s="186">
        <v>45045</v>
      </c>
      <c r="AR21" s="1" t="s">
        <v>101</v>
      </c>
      <c r="AS21" s="1" t="s">
        <v>105</v>
      </c>
      <c r="AU21" s="180"/>
      <c r="AV21" s="180"/>
      <c r="AW21" s="180"/>
      <c r="AX21" s="180"/>
      <c r="AY21" s="180"/>
      <c r="AZ21" s="180"/>
      <c r="BA21" s="180"/>
      <c r="BB21" s="180"/>
      <c r="BC21" s="180"/>
      <c r="BD21" s="180"/>
      <c r="BE21" s="180"/>
      <c r="BF21" s="180"/>
      <c r="BG21" s="180"/>
      <c r="BH21" s="180"/>
      <c r="BI21" s="180"/>
    </row>
    <row r="22" spans="2:61" ht="30" customHeight="1">
      <c r="B22" s="718" t="str">
        <f t="shared" si="5"/>
        <v/>
      </c>
      <c r="C22" s="718"/>
      <c r="D22" s="28" t="str">
        <f t="shared" ref="D22:D47" si="11">TEXT(B22,"aaa")</f>
        <v/>
      </c>
      <c r="E22" s="719"/>
      <c r="F22" s="719"/>
      <c r="H22" s="718" t="str">
        <f t="shared" si="6"/>
        <v/>
      </c>
      <c r="I22" s="718"/>
      <c r="J22" s="28" t="str">
        <f t="shared" si="0"/>
        <v/>
      </c>
      <c r="K22" s="720"/>
      <c r="L22" s="721"/>
      <c r="N22" s="718" t="str">
        <f t="shared" si="7"/>
        <v/>
      </c>
      <c r="O22" s="718"/>
      <c r="P22" s="28" t="str">
        <f t="shared" si="1"/>
        <v/>
      </c>
      <c r="Q22" s="720"/>
      <c r="R22" s="721"/>
      <c r="T22" s="718" t="str">
        <f t="shared" si="8"/>
        <v/>
      </c>
      <c r="U22" s="718"/>
      <c r="V22" s="28" t="str">
        <f t="shared" si="2"/>
        <v/>
      </c>
      <c r="W22" s="720"/>
      <c r="X22" s="721"/>
      <c r="Y22" s="20"/>
      <c r="Z22" s="718" t="str">
        <f t="shared" si="9"/>
        <v/>
      </c>
      <c r="AA22" s="718"/>
      <c r="AB22" s="28" t="str">
        <f t="shared" si="3"/>
        <v/>
      </c>
      <c r="AC22" s="720"/>
      <c r="AD22" s="721"/>
      <c r="AE22" s="20"/>
      <c r="AF22" s="718" t="str">
        <f t="shared" si="10"/>
        <v/>
      </c>
      <c r="AG22" s="718"/>
      <c r="AH22" s="28" t="str">
        <f t="shared" si="4"/>
        <v/>
      </c>
      <c r="AI22" s="720"/>
      <c r="AJ22" s="721"/>
      <c r="AK22" s="185"/>
      <c r="AL22" s="179"/>
      <c r="AM22" s="179"/>
      <c r="AN22" s="179"/>
      <c r="AO22" s="180"/>
      <c r="AP22" s="179"/>
      <c r="AQ22" s="186">
        <v>45049</v>
      </c>
      <c r="AR22" s="1" t="s">
        <v>104</v>
      </c>
      <c r="AS22" s="1" t="s">
        <v>52</v>
      </c>
      <c r="AU22" s="180"/>
      <c r="AV22" s="180"/>
      <c r="AW22" s="180"/>
      <c r="AX22" s="180"/>
      <c r="AY22" s="180"/>
      <c r="AZ22" s="180"/>
      <c r="BA22" s="180"/>
      <c r="BB22" s="180"/>
      <c r="BC22" s="180"/>
      <c r="BD22" s="180"/>
      <c r="BE22" s="180"/>
      <c r="BF22" s="180"/>
      <c r="BG22" s="180"/>
      <c r="BH22" s="180"/>
      <c r="BI22" s="180"/>
    </row>
    <row r="23" spans="2:61" ht="30" customHeight="1">
      <c r="B23" s="718" t="str">
        <f t="shared" si="5"/>
        <v/>
      </c>
      <c r="C23" s="718"/>
      <c r="D23" s="28" t="str">
        <f t="shared" si="11"/>
        <v/>
      </c>
      <c r="E23" s="719"/>
      <c r="F23" s="719"/>
      <c r="H23" s="718" t="str">
        <f t="shared" si="6"/>
        <v/>
      </c>
      <c r="I23" s="718"/>
      <c r="J23" s="28" t="str">
        <f t="shared" si="0"/>
        <v/>
      </c>
      <c r="K23" s="720"/>
      <c r="L23" s="721"/>
      <c r="N23" s="718" t="str">
        <f t="shared" si="7"/>
        <v/>
      </c>
      <c r="O23" s="718"/>
      <c r="P23" s="28" t="str">
        <f t="shared" si="1"/>
        <v/>
      </c>
      <c r="Q23" s="720"/>
      <c r="R23" s="721"/>
      <c r="T23" s="718" t="str">
        <f t="shared" si="8"/>
        <v/>
      </c>
      <c r="U23" s="718"/>
      <c r="V23" s="28" t="str">
        <f t="shared" si="2"/>
        <v/>
      </c>
      <c r="W23" s="720"/>
      <c r="X23" s="721"/>
      <c r="Y23" s="20"/>
      <c r="Z23" s="718" t="str">
        <f t="shared" si="9"/>
        <v/>
      </c>
      <c r="AA23" s="718"/>
      <c r="AB23" s="28" t="str">
        <f t="shared" si="3"/>
        <v/>
      </c>
      <c r="AC23" s="720"/>
      <c r="AD23" s="721"/>
      <c r="AE23" s="20"/>
      <c r="AF23" s="718" t="str">
        <f t="shared" si="10"/>
        <v/>
      </c>
      <c r="AG23" s="718"/>
      <c r="AH23" s="28" t="str">
        <f t="shared" si="4"/>
        <v/>
      </c>
      <c r="AI23" s="720"/>
      <c r="AJ23" s="721"/>
      <c r="AK23" s="185"/>
      <c r="AL23" s="179"/>
      <c r="AM23" s="179"/>
      <c r="AN23" s="179"/>
      <c r="AO23" s="180"/>
      <c r="AP23" s="179"/>
      <c r="AQ23" s="186">
        <v>45050</v>
      </c>
      <c r="AR23" s="1" t="s">
        <v>107</v>
      </c>
      <c r="AS23" s="1" t="s">
        <v>53</v>
      </c>
      <c r="AU23" s="180"/>
      <c r="AV23" s="180"/>
      <c r="AW23" s="180"/>
      <c r="AX23" s="180"/>
      <c r="AY23" s="180"/>
      <c r="AZ23" s="180"/>
      <c r="BA23" s="180"/>
      <c r="BB23" s="180"/>
      <c r="BC23" s="180"/>
      <c r="BD23" s="180"/>
      <c r="BE23" s="180"/>
      <c r="BF23" s="180"/>
      <c r="BG23" s="180"/>
      <c r="BH23" s="180"/>
      <c r="BI23" s="180"/>
    </row>
    <row r="24" spans="2:61" ht="30" customHeight="1">
      <c r="B24" s="718" t="str">
        <f t="shared" si="5"/>
        <v/>
      </c>
      <c r="C24" s="718"/>
      <c r="D24" s="28" t="str">
        <f t="shared" si="11"/>
        <v/>
      </c>
      <c r="E24" s="719"/>
      <c r="F24" s="719"/>
      <c r="H24" s="718" t="str">
        <f t="shared" si="6"/>
        <v/>
      </c>
      <c r="I24" s="718"/>
      <c r="J24" s="28" t="str">
        <f t="shared" si="0"/>
        <v/>
      </c>
      <c r="K24" s="720"/>
      <c r="L24" s="721"/>
      <c r="N24" s="718" t="str">
        <f t="shared" si="7"/>
        <v/>
      </c>
      <c r="O24" s="718"/>
      <c r="P24" s="28" t="str">
        <f t="shared" si="1"/>
        <v/>
      </c>
      <c r="Q24" s="720"/>
      <c r="R24" s="721"/>
      <c r="T24" s="718" t="str">
        <f t="shared" si="8"/>
        <v/>
      </c>
      <c r="U24" s="718"/>
      <c r="V24" s="28" t="str">
        <f t="shared" si="2"/>
        <v/>
      </c>
      <c r="W24" s="720"/>
      <c r="X24" s="721"/>
      <c r="Y24" s="20"/>
      <c r="Z24" s="718" t="str">
        <f t="shared" si="9"/>
        <v/>
      </c>
      <c r="AA24" s="718"/>
      <c r="AB24" s="28" t="str">
        <f t="shared" si="3"/>
        <v/>
      </c>
      <c r="AC24" s="720"/>
      <c r="AD24" s="721"/>
      <c r="AE24" s="20"/>
      <c r="AF24" s="718" t="str">
        <f t="shared" si="10"/>
        <v/>
      </c>
      <c r="AG24" s="718"/>
      <c r="AH24" s="28" t="str">
        <f t="shared" si="4"/>
        <v/>
      </c>
      <c r="AI24" s="720"/>
      <c r="AJ24" s="721"/>
      <c r="AK24" s="185"/>
      <c r="AL24" s="179"/>
      <c r="AM24" s="179"/>
      <c r="AN24" s="179"/>
      <c r="AO24" s="180"/>
      <c r="AP24" s="179"/>
      <c r="AQ24" s="186">
        <v>45051</v>
      </c>
      <c r="AR24" s="1" t="s">
        <v>103</v>
      </c>
      <c r="AS24" s="1" t="s">
        <v>54</v>
      </c>
      <c r="AU24" s="180"/>
      <c r="AV24" s="180"/>
      <c r="AW24" s="180"/>
      <c r="AX24" s="180"/>
      <c r="AY24" s="180"/>
      <c r="AZ24" s="180"/>
      <c r="BA24" s="180"/>
      <c r="BB24" s="180"/>
      <c r="BC24" s="180"/>
      <c r="BD24" s="180"/>
      <c r="BE24" s="180"/>
      <c r="BF24" s="180"/>
      <c r="BG24" s="180"/>
      <c r="BH24" s="180"/>
      <c r="BI24" s="180"/>
    </row>
    <row r="25" spans="2:61" ht="30" customHeight="1">
      <c r="B25" s="718" t="str">
        <f t="shared" si="5"/>
        <v/>
      </c>
      <c r="C25" s="718"/>
      <c r="D25" s="28" t="str">
        <f t="shared" si="11"/>
        <v/>
      </c>
      <c r="E25" s="719"/>
      <c r="F25" s="719"/>
      <c r="H25" s="718" t="str">
        <f t="shared" si="6"/>
        <v/>
      </c>
      <c r="I25" s="718"/>
      <c r="J25" s="28" t="str">
        <f t="shared" si="0"/>
        <v/>
      </c>
      <c r="K25" s="720"/>
      <c r="L25" s="721"/>
      <c r="N25" s="718" t="str">
        <f t="shared" si="7"/>
        <v/>
      </c>
      <c r="O25" s="718"/>
      <c r="P25" s="28" t="str">
        <f t="shared" si="1"/>
        <v/>
      </c>
      <c r="Q25" s="720"/>
      <c r="R25" s="721"/>
      <c r="T25" s="718" t="str">
        <f t="shared" si="8"/>
        <v/>
      </c>
      <c r="U25" s="718"/>
      <c r="V25" s="28" t="str">
        <f t="shared" si="2"/>
        <v/>
      </c>
      <c r="W25" s="720"/>
      <c r="X25" s="721"/>
      <c r="Y25" s="20"/>
      <c r="Z25" s="718" t="str">
        <f t="shared" si="9"/>
        <v/>
      </c>
      <c r="AA25" s="718"/>
      <c r="AB25" s="28" t="str">
        <f t="shared" si="3"/>
        <v/>
      </c>
      <c r="AC25" s="720"/>
      <c r="AD25" s="721"/>
      <c r="AE25" s="20"/>
      <c r="AF25" s="718" t="str">
        <f t="shared" si="10"/>
        <v/>
      </c>
      <c r="AG25" s="718"/>
      <c r="AH25" s="28" t="str">
        <f t="shared" si="4"/>
        <v/>
      </c>
      <c r="AI25" s="720"/>
      <c r="AJ25" s="721"/>
      <c r="AK25" s="185"/>
      <c r="AL25" s="179"/>
      <c r="AM25" s="179"/>
      <c r="AN25" s="179"/>
      <c r="AO25" s="180"/>
      <c r="AP25" s="179"/>
      <c r="AQ25" s="186">
        <v>45124</v>
      </c>
      <c r="AR25" s="1" t="s">
        <v>102</v>
      </c>
      <c r="AS25" s="1" t="s">
        <v>108</v>
      </c>
      <c r="AU25" s="180"/>
      <c r="AV25" s="180"/>
      <c r="AW25" s="180"/>
      <c r="AX25" s="180"/>
      <c r="AY25" s="180"/>
      <c r="AZ25" s="180"/>
      <c r="BA25" s="180"/>
      <c r="BB25" s="180"/>
      <c r="BC25" s="180"/>
      <c r="BD25" s="180"/>
      <c r="BE25" s="180"/>
      <c r="BF25" s="180"/>
      <c r="BG25" s="180"/>
      <c r="BH25" s="180"/>
      <c r="BI25" s="180"/>
    </row>
    <row r="26" spans="2:61" ht="30" customHeight="1">
      <c r="B26" s="718" t="str">
        <f t="shared" si="5"/>
        <v/>
      </c>
      <c r="C26" s="718"/>
      <c r="D26" s="28" t="str">
        <f t="shared" si="11"/>
        <v/>
      </c>
      <c r="E26" s="719"/>
      <c r="F26" s="719"/>
      <c r="H26" s="718" t="str">
        <f t="shared" si="6"/>
        <v/>
      </c>
      <c r="I26" s="718"/>
      <c r="J26" s="28" t="str">
        <f t="shared" si="0"/>
        <v/>
      </c>
      <c r="K26" s="720"/>
      <c r="L26" s="721"/>
      <c r="N26" s="718" t="str">
        <f t="shared" si="7"/>
        <v/>
      </c>
      <c r="O26" s="718"/>
      <c r="P26" s="28" t="str">
        <f t="shared" si="1"/>
        <v/>
      </c>
      <c r="Q26" s="720"/>
      <c r="R26" s="721"/>
      <c r="T26" s="718" t="str">
        <f t="shared" si="8"/>
        <v/>
      </c>
      <c r="U26" s="718"/>
      <c r="V26" s="28" t="str">
        <f t="shared" si="2"/>
        <v/>
      </c>
      <c r="W26" s="720"/>
      <c r="X26" s="721"/>
      <c r="Y26" s="20"/>
      <c r="Z26" s="718" t="str">
        <f t="shared" si="9"/>
        <v/>
      </c>
      <c r="AA26" s="718"/>
      <c r="AB26" s="28" t="str">
        <f t="shared" si="3"/>
        <v/>
      </c>
      <c r="AC26" s="720"/>
      <c r="AD26" s="721"/>
      <c r="AE26" s="20"/>
      <c r="AF26" s="718" t="str">
        <f t="shared" si="10"/>
        <v/>
      </c>
      <c r="AG26" s="718"/>
      <c r="AH26" s="28" t="str">
        <f t="shared" si="4"/>
        <v/>
      </c>
      <c r="AI26" s="720"/>
      <c r="AJ26" s="721"/>
      <c r="AK26" s="156"/>
      <c r="AQ26" s="186">
        <v>45149</v>
      </c>
      <c r="AR26" s="1" t="s">
        <v>103</v>
      </c>
      <c r="AS26" s="1" t="s">
        <v>109</v>
      </c>
    </row>
    <row r="27" spans="2:61" ht="30" customHeight="1">
      <c r="B27" s="718" t="str">
        <f t="shared" si="5"/>
        <v/>
      </c>
      <c r="C27" s="718"/>
      <c r="D27" s="28" t="str">
        <f t="shared" si="11"/>
        <v/>
      </c>
      <c r="E27" s="719"/>
      <c r="F27" s="719"/>
      <c r="H27" s="718" t="str">
        <f t="shared" si="6"/>
        <v/>
      </c>
      <c r="I27" s="718"/>
      <c r="J27" s="28" t="str">
        <f t="shared" si="0"/>
        <v/>
      </c>
      <c r="K27" s="720"/>
      <c r="L27" s="721"/>
      <c r="N27" s="718" t="str">
        <f t="shared" si="7"/>
        <v/>
      </c>
      <c r="O27" s="718"/>
      <c r="P27" s="28" t="str">
        <f t="shared" si="1"/>
        <v/>
      </c>
      <c r="Q27" s="720"/>
      <c r="R27" s="721"/>
      <c r="T27" s="718" t="str">
        <f t="shared" si="8"/>
        <v/>
      </c>
      <c r="U27" s="718"/>
      <c r="V27" s="28" t="str">
        <f t="shared" si="2"/>
        <v/>
      </c>
      <c r="W27" s="720"/>
      <c r="X27" s="721"/>
      <c r="Y27" s="20"/>
      <c r="Z27" s="718" t="str">
        <f t="shared" si="9"/>
        <v/>
      </c>
      <c r="AA27" s="718"/>
      <c r="AB27" s="28" t="str">
        <f t="shared" si="3"/>
        <v/>
      </c>
      <c r="AC27" s="720"/>
      <c r="AD27" s="721"/>
      <c r="AE27" s="20"/>
      <c r="AF27" s="718" t="str">
        <f t="shared" si="10"/>
        <v/>
      </c>
      <c r="AG27" s="718"/>
      <c r="AH27" s="28" t="str">
        <f t="shared" si="4"/>
        <v/>
      </c>
      <c r="AI27" s="720"/>
      <c r="AJ27" s="721"/>
      <c r="AK27" s="156"/>
      <c r="AQ27" s="186">
        <v>45187</v>
      </c>
      <c r="AR27" s="1" t="s">
        <v>102</v>
      </c>
      <c r="AS27" s="1" t="s">
        <v>110</v>
      </c>
    </row>
    <row r="28" spans="2:61" ht="30" customHeight="1">
      <c r="B28" s="718" t="str">
        <f t="shared" si="5"/>
        <v/>
      </c>
      <c r="C28" s="718"/>
      <c r="D28" s="28" t="str">
        <f t="shared" si="11"/>
        <v/>
      </c>
      <c r="E28" s="719"/>
      <c r="F28" s="719"/>
      <c r="H28" s="718" t="str">
        <f t="shared" si="6"/>
        <v/>
      </c>
      <c r="I28" s="718"/>
      <c r="J28" s="28" t="str">
        <f t="shared" si="0"/>
        <v/>
      </c>
      <c r="K28" s="720"/>
      <c r="L28" s="721"/>
      <c r="N28" s="718" t="str">
        <f t="shared" si="7"/>
        <v/>
      </c>
      <c r="O28" s="718"/>
      <c r="P28" s="28" t="str">
        <f t="shared" si="1"/>
        <v/>
      </c>
      <c r="Q28" s="720"/>
      <c r="R28" s="721"/>
      <c r="T28" s="718" t="str">
        <f t="shared" si="8"/>
        <v/>
      </c>
      <c r="U28" s="718"/>
      <c r="V28" s="28" t="str">
        <f t="shared" si="2"/>
        <v/>
      </c>
      <c r="W28" s="720"/>
      <c r="X28" s="721"/>
      <c r="Y28" s="20"/>
      <c r="Z28" s="718" t="str">
        <f t="shared" si="9"/>
        <v/>
      </c>
      <c r="AA28" s="718"/>
      <c r="AB28" s="28" t="str">
        <f t="shared" si="3"/>
        <v/>
      </c>
      <c r="AC28" s="720"/>
      <c r="AD28" s="721"/>
      <c r="AE28" s="20"/>
      <c r="AF28" s="718" t="str">
        <f t="shared" si="10"/>
        <v/>
      </c>
      <c r="AG28" s="718"/>
      <c r="AH28" s="28" t="str">
        <f t="shared" si="4"/>
        <v/>
      </c>
      <c r="AI28" s="720"/>
      <c r="AJ28" s="721"/>
      <c r="AK28" s="156"/>
      <c r="AQ28" s="186">
        <v>45192</v>
      </c>
      <c r="AR28" s="1" t="s">
        <v>101</v>
      </c>
      <c r="AS28" s="1" t="s">
        <v>111</v>
      </c>
    </row>
    <row r="29" spans="2:61" ht="30" customHeight="1">
      <c r="B29" s="718" t="str">
        <f t="shared" si="5"/>
        <v/>
      </c>
      <c r="C29" s="718"/>
      <c r="D29" s="28" t="str">
        <f t="shared" si="11"/>
        <v/>
      </c>
      <c r="E29" s="719"/>
      <c r="F29" s="719"/>
      <c r="H29" s="718" t="str">
        <f t="shared" si="6"/>
        <v/>
      </c>
      <c r="I29" s="718"/>
      <c r="J29" s="28" t="str">
        <f t="shared" si="0"/>
        <v/>
      </c>
      <c r="K29" s="720"/>
      <c r="L29" s="721"/>
      <c r="N29" s="718" t="str">
        <f t="shared" si="7"/>
        <v/>
      </c>
      <c r="O29" s="718"/>
      <c r="P29" s="28" t="str">
        <f t="shared" si="1"/>
        <v/>
      </c>
      <c r="Q29" s="720"/>
      <c r="R29" s="721"/>
      <c r="T29" s="718" t="str">
        <f t="shared" si="8"/>
        <v/>
      </c>
      <c r="U29" s="718"/>
      <c r="V29" s="28" t="str">
        <f t="shared" si="2"/>
        <v/>
      </c>
      <c r="W29" s="720"/>
      <c r="X29" s="721"/>
      <c r="Y29" s="20"/>
      <c r="Z29" s="718" t="str">
        <f t="shared" si="9"/>
        <v/>
      </c>
      <c r="AA29" s="718"/>
      <c r="AB29" s="28" t="str">
        <f t="shared" si="3"/>
        <v/>
      </c>
      <c r="AC29" s="720"/>
      <c r="AD29" s="721"/>
      <c r="AE29" s="20"/>
      <c r="AF29" s="718" t="str">
        <f t="shared" si="10"/>
        <v/>
      </c>
      <c r="AG29" s="718"/>
      <c r="AH29" s="28" t="str">
        <f t="shared" si="4"/>
        <v/>
      </c>
      <c r="AI29" s="720"/>
      <c r="AJ29" s="721"/>
      <c r="AK29" s="156"/>
      <c r="AQ29" s="186">
        <v>45208</v>
      </c>
      <c r="AR29" s="1" t="s">
        <v>102</v>
      </c>
      <c r="AS29" s="1" t="s">
        <v>112</v>
      </c>
    </row>
    <row r="30" spans="2:61" ht="30" customHeight="1">
      <c r="B30" s="718" t="str">
        <f t="shared" si="5"/>
        <v/>
      </c>
      <c r="C30" s="718"/>
      <c r="D30" s="28" t="str">
        <f t="shared" si="11"/>
        <v/>
      </c>
      <c r="E30" s="719"/>
      <c r="F30" s="719"/>
      <c r="H30" s="718" t="str">
        <f t="shared" si="6"/>
        <v/>
      </c>
      <c r="I30" s="718"/>
      <c r="J30" s="28" t="str">
        <f t="shared" si="0"/>
        <v/>
      </c>
      <c r="K30" s="720"/>
      <c r="L30" s="721"/>
      <c r="N30" s="718" t="str">
        <f t="shared" si="7"/>
        <v/>
      </c>
      <c r="O30" s="718"/>
      <c r="P30" s="28" t="str">
        <f t="shared" si="1"/>
        <v/>
      </c>
      <c r="Q30" s="720"/>
      <c r="R30" s="721"/>
      <c r="T30" s="718" t="str">
        <f t="shared" si="8"/>
        <v/>
      </c>
      <c r="U30" s="718"/>
      <c r="V30" s="28" t="str">
        <f t="shared" si="2"/>
        <v/>
      </c>
      <c r="W30" s="720"/>
      <c r="X30" s="721"/>
      <c r="Y30" s="20"/>
      <c r="Z30" s="718" t="str">
        <f t="shared" si="9"/>
        <v/>
      </c>
      <c r="AA30" s="718"/>
      <c r="AB30" s="28" t="str">
        <f t="shared" si="3"/>
        <v/>
      </c>
      <c r="AC30" s="720"/>
      <c r="AD30" s="721"/>
      <c r="AE30" s="20"/>
      <c r="AF30" s="718" t="str">
        <f t="shared" si="10"/>
        <v/>
      </c>
      <c r="AG30" s="718"/>
      <c r="AH30" s="28" t="str">
        <f t="shared" si="4"/>
        <v/>
      </c>
      <c r="AI30" s="720"/>
      <c r="AJ30" s="721"/>
      <c r="AK30" s="156"/>
      <c r="AQ30" s="186">
        <v>45233</v>
      </c>
      <c r="AR30" s="1" t="s">
        <v>103</v>
      </c>
      <c r="AS30" s="1" t="s">
        <v>113</v>
      </c>
    </row>
    <row r="31" spans="2:61" ht="30" customHeight="1">
      <c r="B31" s="718" t="str">
        <f t="shared" si="5"/>
        <v/>
      </c>
      <c r="C31" s="718"/>
      <c r="D31" s="28" t="str">
        <f t="shared" si="11"/>
        <v/>
      </c>
      <c r="E31" s="719"/>
      <c r="F31" s="719"/>
      <c r="H31" s="718" t="str">
        <f t="shared" si="6"/>
        <v/>
      </c>
      <c r="I31" s="718"/>
      <c r="J31" s="28" t="str">
        <f t="shared" si="0"/>
        <v/>
      </c>
      <c r="K31" s="720"/>
      <c r="L31" s="721"/>
      <c r="N31" s="718" t="str">
        <f t="shared" si="7"/>
        <v/>
      </c>
      <c r="O31" s="718"/>
      <c r="P31" s="28" t="str">
        <f t="shared" si="1"/>
        <v/>
      </c>
      <c r="Q31" s="720"/>
      <c r="R31" s="721"/>
      <c r="T31" s="718" t="str">
        <f t="shared" si="8"/>
        <v/>
      </c>
      <c r="U31" s="718"/>
      <c r="V31" s="28" t="str">
        <f t="shared" si="2"/>
        <v/>
      </c>
      <c r="W31" s="720"/>
      <c r="X31" s="721"/>
      <c r="Y31" s="20"/>
      <c r="Z31" s="718" t="str">
        <f t="shared" si="9"/>
        <v/>
      </c>
      <c r="AA31" s="718"/>
      <c r="AB31" s="28" t="str">
        <f t="shared" si="3"/>
        <v/>
      </c>
      <c r="AC31" s="720"/>
      <c r="AD31" s="721"/>
      <c r="AE31" s="20"/>
      <c r="AF31" s="718" t="str">
        <f t="shared" si="10"/>
        <v/>
      </c>
      <c r="AG31" s="718"/>
      <c r="AH31" s="28" t="str">
        <f t="shared" si="4"/>
        <v/>
      </c>
      <c r="AI31" s="720"/>
      <c r="AJ31" s="721"/>
      <c r="AK31" s="156"/>
      <c r="AQ31" s="186">
        <v>45253</v>
      </c>
      <c r="AR31" s="1" t="s">
        <v>107</v>
      </c>
      <c r="AS31" s="1" t="s">
        <v>114</v>
      </c>
    </row>
    <row r="32" spans="2:61" ht="30" customHeight="1">
      <c r="B32" s="718" t="str">
        <f t="shared" si="5"/>
        <v/>
      </c>
      <c r="C32" s="718"/>
      <c r="D32" s="28" t="str">
        <f t="shared" si="11"/>
        <v/>
      </c>
      <c r="E32" s="719"/>
      <c r="F32" s="719"/>
      <c r="H32" s="718" t="str">
        <f t="shared" si="6"/>
        <v/>
      </c>
      <c r="I32" s="718"/>
      <c r="J32" s="28" t="str">
        <f t="shared" si="0"/>
        <v/>
      </c>
      <c r="K32" s="720"/>
      <c r="L32" s="721"/>
      <c r="N32" s="718" t="str">
        <f t="shared" si="7"/>
        <v/>
      </c>
      <c r="O32" s="718"/>
      <c r="P32" s="28" t="str">
        <f t="shared" si="1"/>
        <v/>
      </c>
      <c r="Q32" s="720"/>
      <c r="R32" s="721"/>
      <c r="T32" s="718" t="str">
        <f t="shared" si="8"/>
        <v/>
      </c>
      <c r="U32" s="718"/>
      <c r="V32" s="28" t="str">
        <f t="shared" si="2"/>
        <v/>
      </c>
      <c r="W32" s="720"/>
      <c r="X32" s="721"/>
      <c r="Y32" s="20"/>
      <c r="Z32" s="718" t="str">
        <f t="shared" si="9"/>
        <v/>
      </c>
      <c r="AA32" s="718"/>
      <c r="AB32" s="28" t="str">
        <f t="shared" si="3"/>
        <v/>
      </c>
      <c r="AC32" s="720"/>
      <c r="AD32" s="721"/>
      <c r="AE32" s="20"/>
      <c r="AF32" s="718" t="str">
        <f t="shared" si="10"/>
        <v/>
      </c>
      <c r="AG32" s="718"/>
      <c r="AH32" s="28" t="str">
        <f t="shared" si="4"/>
        <v/>
      </c>
      <c r="AI32" s="720"/>
      <c r="AJ32" s="721"/>
      <c r="AK32" s="156"/>
      <c r="AQ32" s="186">
        <v>45292</v>
      </c>
      <c r="AR32" s="1" t="s">
        <v>302</v>
      </c>
      <c r="AS32" s="1" t="s">
        <v>304</v>
      </c>
    </row>
    <row r="33" spans="2:45" ht="30" customHeight="1">
      <c r="B33" s="718" t="str">
        <f t="shared" si="5"/>
        <v/>
      </c>
      <c r="C33" s="718"/>
      <c r="D33" s="28" t="str">
        <f t="shared" si="11"/>
        <v/>
      </c>
      <c r="E33" s="719"/>
      <c r="F33" s="719"/>
      <c r="H33" s="718" t="str">
        <f t="shared" si="6"/>
        <v/>
      </c>
      <c r="I33" s="718"/>
      <c r="J33" s="28" t="str">
        <f t="shared" si="0"/>
        <v/>
      </c>
      <c r="K33" s="720"/>
      <c r="L33" s="721"/>
      <c r="N33" s="718" t="str">
        <f t="shared" si="7"/>
        <v/>
      </c>
      <c r="O33" s="718"/>
      <c r="P33" s="28" t="str">
        <f t="shared" si="1"/>
        <v/>
      </c>
      <c r="Q33" s="720"/>
      <c r="R33" s="721"/>
      <c r="T33" s="718" t="str">
        <f t="shared" si="8"/>
        <v/>
      </c>
      <c r="U33" s="718"/>
      <c r="V33" s="28" t="str">
        <f t="shared" si="2"/>
        <v/>
      </c>
      <c r="W33" s="720"/>
      <c r="X33" s="721"/>
      <c r="Y33" s="20"/>
      <c r="Z33" s="718" t="str">
        <f t="shared" si="9"/>
        <v/>
      </c>
      <c r="AA33" s="718"/>
      <c r="AB33" s="28" t="str">
        <f t="shared" si="3"/>
        <v/>
      </c>
      <c r="AC33" s="720"/>
      <c r="AD33" s="721"/>
      <c r="AE33" s="20"/>
      <c r="AF33" s="718" t="str">
        <f t="shared" si="10"/>
        <v/>
      </c>
      <c r="AG33" s="718"/>
      <c r="AH33" s="28" t="str">
        <f t="shared" si="4"/>
        <v/>
      </c>
      <c r="AI33" s="720"/>
      <c r="AJ33" s="721"/>
      <c r="AK33" s="156"/>
      <c r="AQ33" s="186">
        <v>45299</v>
      </c>
      <c r="AR33" s="1" t="s">
        <v>102</v>
      </c>
      <c r="AS33" s="1" t="s">
        <v>48</v>
      </c>
    </row>
    <row r="34" spans="2:45" ht="30" customHeight="1">
      <c r="B34" s="718" t="str">
        <f t="shared" si="5"/>
        <v/>
      </c>
      <c r="C34" s="718"/>
      <c r="D34" s="28" t="str">
        <f t="shared" si="11"/>
        <v/>
      </c>
      <c r="E34" s="719"/>
      <c r="F34" s="719"/>
      <c r="H34" s="718" t="str">
        <f t="shared" si="6"/>
        <v/>
      </c>
      <c r="I34" s="718"/>
      <c r="J34" s="28" t="str">
        <f t="shared" si="0"/>
        <v/>
      </c>
      <c r="K34" s="720"/>
      <c r="L34" s="721"/>
      <c r="N34" s="718" t="str">
        <f t="shared" si="7"/>
        <v/>
      </c>
      <c r="O34" s="718"/>
      <c r="P34" s="28" t="str">
        <f t="shared" si="1"/>
        <v/>
      </c>
      <c r="Q34" s="720"/>
      <c r="R34" s="721"/>
      <c r="T34" s="718" t="str">
        <f t="shared" si="8"/>
        <v/>
      </c>
      <c r="U34" s="718"/>
      <c r="V34" s="28" t="str">
        <f t="shared" si="2"/>
        <v/>
      </c>
      <c r="W34" s="720"/>
      <c r="X34" s="721"/>
      <c r="Y34" s="20"/>
      <c r="Z34" s="718" t="str">
        <f t="shared" si="9"/>
        <v/>
      </c>
      <c r="AA34" s="718"/>
      <c r="AB34" s="28" t="str">
        <f t="shared" si="3"/>
        <v/>
      </c>
      <c r="AC34" s="720"/>
      <c r="AD34" s="721"/>
      <c r="AE34" s="20"/>
      <c r="AF34" s="718" t="str">
        <f t="shared" si="10"/>
        <v/>
      </c>
      <c r="AG34" s="718"/>
      <c r="AH34" s="28" t="str">
        <f t="shared" si="4"/>
        <v/>
      </c>
      <c r="AI34" s="720"/>
      <c r="AJ34" s="721"/>
      <c r="AK34" s="156"/>
      <c r="AQ34" s="186">
        <v>45333</v>
      </c>
      <c r="AR34" s="1" t="s">
        <v>115</v>
      </c>
      <c r="AS34" s="1" t="s">
        <v>49</v>
      </c>
    </row>
    <row r="35" spans="2:45" ht="30" customHeight="1">
      <c r="B35" s="718" t="str">
        <f t="shared" si="5"/>
        <v/>
      </c>
      <c r="C35" s="718"/>
      <c r="D35" s="28" t="str">
        <f t="shared" si="11"/>
        <v/>
      </c>
      <c r="E35" s="719"/>
      <c r="F35" s="719"/>
      <c r="H35" s="718" t="str">
        <f t="shared" si="6"/>
        <v/>
      </c>
      <c r="I35" s="718"/>
      <c r="J35" s="28" t="str">
        <f t="shared" si="0"/>
        <v/>
      </c>
      <c r="K35" s="720"/>
      <c r="L35" s="721"/>
      <c r="N35" s="718" t="str">
        <f t="shared" si="7"/>
        <v/>
      </c>
      <c r="O35" s="718"/>
      <c r="P35" s="28" t="str">
        <f t="shared" si="1"/>
        <v/>
      </c>
      <c r="Q35" s="720"/>
      <c r="R35" s="721"/>
      <c r="T35" s="718" t="str">
        <f t="shared" si="8"/>
        <v/>
      </c>
      <c r="U35" s="718"/>
      <c r="V35" s="28" t="str">
        <f t="shared" si="2"/>
        <v/>
      </c>
      <c r="W35" s="720"/>
      <c r="X35" s="721"/>
      <c r="Y35" s="20"/>
      <c r="Z35" s="718" t="str">
        <f t="shared" si="9"/>
        <v/>
      </c>
      <c r="AA35" s="718"/>
      <c r="AB35" s="28" t="str">
        <f t="shared" si="3"/>
        <v/>
      </c>
      <c r="AC35" s="720"/>
      <c r="AD35" s="721"/>
      <c r="AE35" s="20"/>
      <c r="AF35" s="718" t="str">
        <f t="shared" si="10"/>
        <v/>
      </c>
      <c r="AG35" s="718"/>
      <c r="AH35" s="28" t="str">
        <f t="shared" si="4"/>
        <v/>
      </c>
      <c r="AI35" s="720"/>
      <c r="AJ35" s="721"/>
      <c r="AK35" s="156"/>
      <c r="AQ35" s="186">
        <v>45334</v>
      </c>
      <c r="AR35" s="1" t="s">
        <v>102</v>
      </c>
      <c r="AS35" s="1" t="s">
        <v>116</v>
      </c>
    </row>
    <row r="36" spans="2:45" ht="30" customHeight="1">
      <c r="B36" s="718" t="str">
        <f t="shared" si="5"/>
        <v/>
      </c>
      <c r="C36" s="718"/>
      <c r="D36" s="28" t="str">
        <f t="shared" si="11"/>
        <v/>
      </c>
      <c r="E36" s="719"/>
      <c r="F36" s="719"/>
      <c r="H36" s="718" t="str">
        <f t="shared" si="6"/>
        <v/>
      </c>
      <c r="I36" s="718"/>
      <c r="J36" s="28" t="str">
        <f t="shared" si="0"/>
        <v/>
      </c>
      <c r="K36" s="720"/>
      <c r="L36" s="721"/>
      <c r="N36" s="718" t="str">
        <f t="shared" si="7"/>
        <v/>
      </c>
      <c r="O36" s="718"/>
      <c r="P36" s="28" t="str">
        <f t="shared" si="1"/>
        <v/>
      </c>
      <c r="Q36" s="720"/>
      <c r="R36" s="721"/>
      <c r="T36" s="718" t="str">
        <f t="shared" si="8"/>
        <v/>
      </c>
      <c r="U36" s="718"/>
      <c r="V36" s="28" t="str">
        <f t="shared" si="2"/>
        <v/>
      </c>
      <c r="W36" s="720"/>
      <c r="X36" s="721"/>
      <c r="Y36" s="20"/>
      <c r="Z36" s="718" t="str">
        <f t="shared" si="9"/>
        <v/>
      </c>
      <c r="AA36" s="718"/>
      <c r="AB36" s="28" t="str">
        <f t="shared" si="3"/>
        <v/>
      </c>
      <c r="AC36" s="720"/>
      <c r="AD36" s="721"/>
      <c r="AE36" s="20"/>
      <c r="AF36" s="718" t="str">
        <f t="shared" si="10"/>
        <v/>
      </c>
      <c r="AG36" s="718"/>
      <c r="AH36" s="28" t="str">
        <f t="shared" si="4"/>
        <v/>
      </c>
      <c r="AI36" s="720"/>
      <c r="AJ36" s="721"/>
      <c r="AK36" s="156"/>
      <c r="AQ36" s="186">
        <v>45345</v>
      </c>
      <c r="AR36" s="1" t="s">
        <v>103</v>
      </c>
      <c r="AS36" s="1" t="s">
        <v>50</v>
      </c>
    </row>
    <row r="37" spans="2:45" ht="30" customHeight="1">
      <c r="B37" s="718" t="str">
        <f t="shared" si="5"/>
        <v/>
      </c>
      <c r="C37" s="718"/>
      <c r="D37" s="28" t="str">
        <f t="shared" si="11"/>
        <v/>
      </c>
      <c r="E37" s="719"/>
      <c r="F37" s="719"/>
      <c r="H37" s="718" t="str">
        <f t="shared" si="6"/>
        <v/>
      </c>
      <c r="I37" s="718"/>
      <c r="J37" s="28" t="str">
        <f t="shared" si="0"/>
        <v/>
      </c>
      <c r="K37" s="720"/>
      <c r="L37" s="721"/>
      <c r="N37" s="718" t="str">
        <f t="shared" si="7"/>
        <v/>
      </c>
      <c r="O37" s="718"/>
      <c r="P37" s="28" t="str">
        <f t="shared" si="1"/>
        <v/>
      </c>
      <c r="Q37" s="720"/>
      <c r="R37" s="721"/>
      <c r="T37" s="718" t="str">
        <f t="shared" si="8"/>
        <v/>
      </c>
      <c r="U37" s="718"/>
      <c r="V37" s="28" t="str">
        <f t="shared" si="2"/>
        <v/>
      </c>
      <c r="W37" s="720"/>
      <c r="X37" s="721"/>
      <c r="Y37" s="20"/>
      <c r="Z37" s="718" t="str">
        <f t="shared" si="9"/>
        <v/>
      </c>
      <c r="AA37" s="718"/>
      <c r="AB37" s="28" t="str">
        <f t="shared" si="3"/>
        <v/>
      </c>
      <c r="AC37" s="720"/>
      <c r="AD37" s="721"/>
      <c r="AE37" s="20"/>
      <c r="AF37" s="718" t="str">
        <f t="shared" si="10"/>
        <v/>
      </c>
      <c r="AG37" s="718"/>
      <c r="AH37" s="28" t="str">
        <f t="shared" si="4"/>
        <v/>
      </c>
      <c r="AI37" s="720"/>
      <c r="AJ37" s="721"/>
      <c r="AK37" s="156"/>
      <c r="AQ37" s="186">
        <v>45371</v>
      </c>
      <c r="AR37" s="1" t="s">
        <v>104</v>
      </c>
      <c r="AS37" s="1" t="s">
        <v>51</v>
      </c>
    </row>
    <row r="38" spans="2:45" ht="30" customHeight="1">
      <c r="B38" s="718" t="str">
        <f t="shared" si="5"/>
        <v/>
      </c>
      <c r="C38" s="718"/>
      <c r="D38" s="28" t="str">
        <f t="shared" si="11"/>
        <v/>
      </c>
      <c r="E38" s="719"/>
      <c r="F38" s="719"/>
      <c r="H38" s="718" t="str">
        <f t="shared" si="6"/>
        <v/>
      </c>
      <c r="I38" s="718"/>
      <c r="J38" s="28" t="str">
        <f t="shared" si="0"/>
        <v/>
      </c>
      <c r="K38" s="720"/>
      <c r="L38" s="721"/>
      <c r="N38" s="718" t="str">
        <f t="shared" si="7"/>
        <v/>
      </c>
      <c r="O38" s="718"/>
      <c r="P38" s="28" t="str">
        <f t="shared" si="1"/>
        <v/>
      </c>
      <c r="Q38" s="720"/>
      <c r="R38" s="721"/>
      <c r="T38" s="718" t="str">
        <f t="shared" si="8"/>
        <v/>
      </c>
      <c r="U38" s="718"/>
      <c r="V38" s="28" t="str">
        <f t="shared" si="2"/>
        <v/>
      </c>
      <c r="W38" s="720"/>
      <c r="X38" s="721"/>
      <c r="Y38" s="20"/>
      <c r="Z38" s="718" t="str">
        <f t="shared" si="9"/>
        <v/>
      </c>
      <c r="AA38" s="718"/>
      <c r="AB38" s="28" t="str">
        <f t="shared" si="3"/>
        <v/>
      </c>
      <c r="AC38" s="720"/>
      <c r="AD38" s="721"/>
      <c r="AE38" s="20"/>
      <c r="AF38" s="718" t="str">
        <f t="shared" si="10"/>
        <v/>
      </c>
      <c r="AG38" s="718"/>
      <c r="AH38" s="28" t="str">
        <f t="shared" si="4"/>
        <v/>
      </c>
      <c r="AI38" s="720"/>
      <c r="AJ38" s="721"/>
      <c r="AK38" s="156"/>
      <c r="AQ38" s="186">
        <v>45411</v>
      </c>
      <c r="AR38" s="1" t="s">
        <v>102</v>
      </c>
      <c r="AS38" s="1" t="s">
        <v>105</v>
      </c>
    </row>
    <row r="39" spans="2:45" ht="30" customHeight="1">
      <c r="B39" s="718" t="str">
        <f t="shared" si="5"/>
        <v/>
      </c>
      <c r="C39" s="718"/>
      <c r="D39" s="28" t="str">
        <f t="shared" si="11"/>
        <v/>
      </c>
      <c r="E39" s="719"/>
      <c r="F39" s="719"/>
      <c r="H39" s="718" t="str">
        <f t="shared" si="6"/>
        <v/>
      </c>
      <c r="I39" s="718"/>
      <c r="J39" s="28" t="str">
        <f t="shared" si="0"/>
        <v/>
      </c>
      <c r="K39" s="720"/>
      <c r="L39" s="721"/>
      <c r="N39" s="718" t="str">
        <f t="shared" si="7"/>
        <v/>
      </c>
      <c r="O39" s="718"/>
      <c r="P39" s="28" t="str">
        <f t="shared" si="1"/>
        <v/>
      </c>
      <c r="Q39" s="720"/>
      <c r="R39" s="721"/>
      <c r="T39" s="718" t="str">
        <f t="shared" si="8"/>
        <v/>
      </c>
      <c r="U39" s="718"/>
      <c r="V39" s="28" t="str">
        <f t="shared" si="2"/>
        <v/>
      </c>
      <c r="W39" s="720"/>
      <c r="X39" s="721"/>
      <c r="Y39" s="20"/>
      <c r="Z39" s="718" t="str">
        <f t="shared" si="9"/>
        <v/>
      </c>
      <c r="AA39" s="718"/>
      <c r="AB39" s="28" t="str">
        <f t="shared" si="3"/>
        <v/>
      </c>
      <c r="AC39" s="720"/>
      <c r="AD39" s="721"/>
      <c r="AE39" s="20"/>
      <c r="AF39" s="718" t="str">
        <f t="shared" si="10"/>
        <v/>
      </c>
      <c r="AG39" s="718"/>
      <c r="AH39" s="28" t="str">
        <f t="shared" si="4"/>
        <v/>
      </c>
      <c r="AI39" s="720"/>
      <c r="AJ39" s="721"/>
      <c r="AK39" s="156"/>
      <c r="AQ39" s="186">
        <v>45415</v>
      </c>
      <c r="AR39" s="1" t="s">
        <v>103</v>
      </c>
      <c r="AS39" s="1" t="s">
        <v>52</v>
      </c>
    </row>
    <row r="40" spans="2:45" ht="30" customHeight="1">
      <c r="B40" s="718" t="str">
        <f t="shared" si="5"/>
        <v/>
      </c>
      <c r="C40" s="718"/>
      <c r="D40" s="28" t="str">
        <f t="shared" si="11"/>
        <v/>
      </c>
      <c r="E40" s="719"/>
      <c r="F40" s="719"/>
      <c r="H40" s="718" t="str">
        <f t="shared" si="6"/>
        <v/>
      </c>
      <c r="I40" s="718"/>
      <c r="J40" s="28" t="str">
        <f t="shared" si="0"/>
        <v/>
      </c>
      <c r="K40" s="720"/>
      <c r="L40" s="721"/>
      <c r="N40" s="718" t="str">
        <f t="shared" si="7"/>
        <v/>
      </c>
      <c r="O40" s="718"/>
      <c r="P40" s="28" t="str">
        <f t="shared" si="1"/>
        <v/>
      </c>
      <c r="Q40" s="720"/>
      <c r="R40" s="721"/>
      <c r="T40" s="718" t="str">
        <f t="shared" si="8"/>
        <v/>
      </c>
      <c r="U40" s="718"/>
      <c r="V40" s="28" t="str">
        <f t="shared" si="2"/>
        <v/>
      </c>
      <c r="W40" s="720"/>
      <c r="X40" s="721"/>
      <c r="Y40" s="20"/>
      <c r="Z40" s="718" t="str">
        <f t="shared" si="9"/>
        <v/>
      </c>
      <c r="AA40" s="718"/>
      <c r="AB40" s="28" t="str">
        <f t="shared" si="3"/>
        <v/>
      </c>
      <c r="AC40" s="720"/>
      <c r="AD40" s="721"/>
      <c r="AE40" s="20"/>
      <c r="AF40" s="718" t="str">
        <f t="shared" si="10"/>
        <v/>
      </c>
      <c r="AG40" s="718"/>
      <c r="AH40" s="28" t="str">
        <f t="shared" si="4"/>
        <v/>
      </c>
      <c r="AI40" s="720"/>
      <c r="AJ40" s="721"/>
      <c r="AK40" s="156"/>
      <c r="AQ40" s="186">
        <v>45416</v>
      </c>
      <c r="AR40" s="1" t="s">
        <v>101</v>
      </c>
      <c r="AS40" s="1" t="s">
        <v>53</v>
      </c>
    </row>
    <row r="41" spans="2:45" ht="30" customHeight="1">
      <c r="B41" s="718" t="str">
        <f t="shared" si="5"/>
        <v/>
      </c>
      <c r="C41" s="718"/>
      <c r="D41" s="28" t="str">
        <f t="shared" si="11"/>
        <v/>
      </c>
      <c r="E41" s="719"/>
      <c r="F41" s="719"/>
      <c r="H41" s="718" t="str">
        <f t="shared" si="6"/>
        <v/>
      </c>
      <c r="I41" s="718"/>
      <c r="J41" s="28" t="str">
        <f t="shared" si="0"/>
        <v/>
      </c>
      <c r="K41" s="720"/>
      <c r="L41" s="721"/>
      <c r="N41" s="718" t="str">
        <f t="shared" si="7"/>
        <v/>
      </c>
      <c r="O41" s="718"/>
      <c r="P41" s="28" t="str">
        <f t="shared" si="1"/>
        <v/>
      </c>
      <c r="Q41" s="720"/>
      <c r="R41" s="721"/>
      <c r="T41" s="718" t="str">
        <f t="shared" si="8"/>
        <v/>
      </c>
      <c r="U41" s="718"/>
      <c r="V41" s="28" t="str">
        <f t="shared" si="2"/>
        <v/>
      </c>
      <c r="W41" s="720"/>
      <c r="X41" s="721"/>
      <c r="Y41" s="20"/>
      <c r="Z41" s="718" t="str">
        <f t="shared" si="9"/>
        <v/>
      </c>
      <c r="AA41" s="718"/>
      <c r="AB41" s="28" t="str">
        <f t="shared" si="3"/>
        <v/>
      </c>
      <c r="AC41" s="720"/>
      <c r="AD41" s="721"/>
      <c r="AE41" s="20"/>
      <c r="AF41" s="718" t="str">
        <f t="shared" si="10"/>
        <v/>
      </c>
      <c r="AG41" s="718"/>
      <c r="AH41" s="28" t="str">
        <f t="shared" si="4"/>
        <v/>
      </c>
      <c r="AI41" s="720"/>
      <c r="AJ41" s="721"/>
      <c r="AK41" s="156"/>
      <c r="AQ41" s="186">
        <v>45417</v>
      </c>
      <c r="AR41" s="1" t="s">
        <v>115</v>
      </c>
      <c r="AS41" s="1" t="s">
        <v>54</v>
      </c>
    </row>
    <row r="42" spans="2:45" ht="30" customHeight="1">
      <c r="B42" s="718" t="str">
        <f t="shared" si="5"/>
        <v/>
      </c>
      <c r="C42" s="718"/>
      <c r="D42" s="28" t="str">
        <f t="shared" si="11"/>
        <v/>
      </c>
      <c r="E42" s="719"/>
      <c r="F42" s="719"/>
      <c r="H42" s="718" t="str">
        <f t="shared" si="6"/>
        <v/>
      </c>
      <c r="I42" s="718"/>
      <c r="J42" s="28" t="str">
        <f t="shared" si="0"/>
        <v/>
      </c>
      <c r="K42" s="720"/>
      <c r="L42" s="721"/>
      <c r="N42" s="718" t="str">
        <f t="shared" si="7"/>
        <v/>
      </c>
      <c r="O42" s="718"/>
      <c r="P42" s="28" t="str">
        <f t="shared" si="1"/>
        <v/>
      </c>
      <c r="Q42" s="720"/>
      <c r="R42" s="721"/>
      <c r="T42" s="718" t="str">
        <f t="shared" si="8"/>
        <v/>
      </c>
      <c r="U42" s="718"/>
      <c r="V42" s="28" t="str">
        <f t="shared" si="2"/>
        <v/>
      </c>
      <c r="W42" s="720"/>
      <c r="X42" s="721"/>
      <c r="Y42" s="20"/>
      <c r="Z42" s="718" t="str">
        <f t="shared" si="9"/>
        <v/>
      </c>
      <c r="AA42" s="718"/>
      <c r="AB42" s="28" t="str">
        <f t="shared" si="3"/>
        <v/>
      </c>
      <c r="AC42" s="720"/>
      <c r="AD42" s="721"/>
      <c r="AE42" s="20"/>
      <c r="AF42" s="718" t="str">
        <f t="shared" si="10"/>
        <v/>
      </c>
      <c r="AG42" s="718"/>
      <c r="AH42" s="28" t="str">
        <f t="shared" si="4"/>
        <v/>
      </c>
      <c r="AI42" s="720"/>
      <c r="AJ42" s="721"/>
      <c r="AK42" s="156"/>
      <c r="AQ42" s="186">
        <v>45418</v>
      </c>
      <c r="AR42" s="1" t="s">
        <v>102</v>
      </c>
      <c r="AS42" s="1" t="s">
        <v>116</v>
      </c>
    </row>
    <row r="43" spans="2:45" ht="30" customHeight="1">
      <c r="B43" s="718" t="str">
        <f t="shared" si="5"/>
        <v/>
      </c>
      <c r="C43" s="718"/>
      <c r="D43" s="28" t="str">
        <f t="shared" si="11"/>
        <v/>
      </c>
      <c r="E43" s="719"/>
      <c r="F43" s="719"/>
      <c r="H43" s="718" t="str">
        <f t="shared" si="6"/>
        <v/>
      </c>
      <c r="I43" s="718"/>
      <c r="J43" s="28" t="str">
        <f t="shared" si="0"/>
        <v/>
      </c>
      <c r="K43" s="720"/>
      <c r="L43" s="721"/>
      <c r="N43" s="718" t="str">
        <f t="shared" si="7"/>
        <v/>
      </c>
      <c r="O43" s="718"/>
      <c r="P43" s="28" t="str">
        <f t="shared" si="1"/>
        <v/>
      </c>
      <c r="Q43" s="720"/>
      <c r="R43" s="721"/>
      <c r="T43" s="718" t="str">
        <f t="shared" si="8"/>
        <v/>
      </c>
      <c r="U43" s="718"/>
      <c r="V43" s="28" t="str">
        <f t="shared" si="2"/>
        <v/>
      </c>
      <c r="W43" s="720"/>
      <c r="X43" s="721"/>
      <c r="Y43" s="20"/>
      <c r="Z43" s="718" t="str">
        <f t="shared" si="9"/>
        <v/>
      </c>
      <c r="AA43" s="718"/>
      <c r="AB43" s="28" t="str">
        <f t="shared" si="3"/>
        <v/>
      </c>
      <c r="AC43" s="720"/>
      <c r="AD43" s="721"/>
      <c r="AE43" s="20"/>
      <c r="AF43" s="718" t="str">
        <f t="shared" si="10"/>
        <v/>
      </c>
      <c r="AG43" s="718"/>
      <c r="AH43" s="28" t="str">
        <f t="shared" si="4"/>
        <v/>
      </c>
      <c r="AI43" s="720"/>
      <c r="AJ43" s="721"/>
      <c r="AK43" s="156"/>
      <c r="AQ43" s="186">
        <v>45488</v>
      </c>
      <c r="AR43" s="1" t="s">
        <v>102</v>
      </c>
      <c r="AS43" s="1" t="s">
        <v>108</v>
      </c>
    </row>
    <row r="44" spans="2:45" ht="30" customHeight="1">
      <c r="B44" s="718" t="str">
        <f t="shared" si="5"/>
        <v/>
      </c>
      <c r="C44" s="718"/>
      <c r="D44" s="28" t="str">
        <f t="shared" si="11"/>
        <v/>
      </c>
      <c r="E44" s="719"/>
      <c r="F44" s="719"/>
      <c r="H44" s="718" t="str">
        <f t="shared" si="6"/>
        <v/>
      </c>
      <c r="I44" s="718"/>
      <c r="J44" s="28" t="str">
        <f t="shared" si="0"/>
        <v/>
      </c>
      <c r="K44" s="720"/>
      <c r="L44" s="721"/>
      <c r="N44" s="718" t="str">
        <f t="shared" si="7"/>
        <v/>
      </c>
      <c r="O44" s="718"/>
      <c r="P44" s="28" t="str">
        <f t="shared" si="1"/>
        <v/>
      </c>
      <c r="Q44" s="720"/>
      <c r="R44" s="721"/>
      <c r="T44" s="718" t="str">
        <f t="shared" si="8"/>
        <v/>
      </c>
      <c r="U44" s="718"/>
      <c r="V44" s="28" t="str">
        <f t="shared" si="2"/>
        <v/>
      </c>
      <c r="W44" s="720"/>
      <c r="X44" s="721"/>
      <c r="Y44" s="20"/>
      <c r="Z44" s="718" t="str">
        <f t="shared" si="9"/>
        <v/>
      </c>
      <c r="AA44" s="718"/>
      <c r="AB44" s="28" t="str">
        <f t="shared" si="3"/>
        <v/>
      </c>
      <c r="AC44" s="720"/>
      <c r="AD44" s="721"/>
      <c r="AE44" s="20"/>
      <c r="AF44" s="718" t="str">
        <f t="shared" si="10"/>
        <v/>
      </c>
      <c r="AG44" s="718"/>
      <c r="AH44" s="28" t="str">
        <f t="shared" si="4"/>
        <v/>
      </c>
      <c r="AI44" s="720"/>
      <c r="AJ44" s="721"/>
      <c r="AK44" s="156"/>
      <c r="AQ44" s="186">
        <v>45515</v>
      </c>
      <c r="AR44" s="1" t="s">
        <v>115</v>
      </c>
      <c r="AS44" s="1" t="s">
        <v>109</v>
      </c>
    </row>
    <row r="45" spans="2:45" ht="30" customHeight="1">
      <c r="B45" s="718" t="str">
        <f>IFERROR(IF(AND(C$14=6,E$14=2),B44+1,IF(E$14=2,"",B44+1)),"")</f>
        <v/>
      </c>
      <c r="C45" s="718"/>
      <c r="D45" s="28" t="str">
        <f t="shared" si="11"/>
        <v/>
      </c>
      <c r="E45" s="719"/>
      <c r="F45" s="719"/>
      <c r="H45" s="723" t="str">
        <f>IFERROR(IF(AND(I$14=6,K$14=2),H44+1,IF(K$14=2,"",H44+1)),"")</f>
        <v/>
      </c>
      <c r="I45" s="724"/>
      <c r="J45" s="28" t="str">
        <f t="shared" si="0"/>
        <v/>
      </c>
      <c r="K45" s="720"/>
      <c r="L45" s="721"/>
      <c r="N45" s="723" t="str">
        <f>IFERROR(IF(AND(O$14=6,Q$14=2),N44+1,IF(Q$14=2,"",N44+1)),"")</f>
        <v/>
      </c>
      <c r="O45" s="724"/>
      <c r="P45" s="28" t="str">
        <f t="shared" si="1"/>
        <v/>
      </c>
      <c r="Q45" s="720"/>
      <c r="R45" s="721"/>
      <c r="T45" s="723" t="str">
        <f>IFERROR(IF(AND(U$14=6,W$14=2),T44+1,IF(W$14=2,"",T44+1)),"")</f>
        <v/>
      </c>
      <c r="U45" s="724"/>
      <c r="V45" s="28" t="str">
        <f t="shared" si="2"/>
        <v/>
      </c>
      <c r="W45" s="720"/>
      <c r="X45" s="721"/>
      <c r="Y45" s="20"/>
      <c r="Z45" s="723" t="str">
        <f>IFERROR(IF(AND(AA$14=6,AC$14=2),Z44+1,IF(AC$14=2,"",Z44+1)),"")</f>
        <v/>
      </c>
      <c r="AA45" s="724"/>
      <c r="AB45" s="28" t="str">
        <f t="shared" si="3"/>
        <v/>
      </c>
      <c r="AC45" s="720"/>
      <c r="AD45" s="721"/>
      <c r="AE45" s="20"/>
      <c r="AF45" s="723" t="str">
        <f>IFERROR(IF(AND(AG$14=6,AI$14=2),AF44+1,IF(AI$14=2,"",AF44+1)),"")</f>
        <v/>
      </c>
      <c r="AG45" s="724"/>
      <c r="AH45" s="28" t="str">
        <f t="shared" si="4"/>
        <v/>
      </c>
      <c r="AI45" s="720"/>
      <c r="AJ45" s="721"/>
      <c r="AK45" s="156"/>
      <c r="AQ45" s="186">
        <v>45516</v>
      </c>
      <c r="AR45" s="1" t="s">
        <v>102</v>
      </c>
      <c r="AS45" s="1" t="s">
        <v>116</v>
      </c>
    </row>
    <row r="46" spans="2:45" ht="30" customHeight="1">
      <c r="B46" s="718" t="str">
        <f>IFERROR(IF(E$14=2,"",B45+1),"")</f>
        <v/>
      </c>
      <c r="C46" s="718"/>
      <c r="D46" s="28" t="str">
        <f t="shared" si="11"/>
        <v/>
      </c>
      <c r="E46" s="719"/>
      <c r="F46" s="719"/>
      <c r="H46" s="718" t="str">
        <f>IFERROR(IF(K$14=2,"",H45+1),"")</f>
        <v/>
      </c>
      <c r="I46" s="718"/>
      <c r="J46" s="28" t="str">
        <f t="shared" si="0"/>
        <v/>
      </c>
      <c r="K46" s="720"/>
      <c r="L46" s="721"/>
      <c r="N46" s="718" t="str">
        <f>IFERROR(IF(Q$14=2,"",N45+1),"")</f>
        <v/>
      </c>
      <c r="O46" s="718"/>
      <c r="P46" s="28" t="str">
        <f t="shared" si="1"/>
        <v/>
      </c>
      <c r="Q46" s="720"/>
      <c r="R46" s="721"/>
      <c r="T46" s="718" t="str">
        <f>IFERROR(IF(W$14=2,"",T45+1),"")</f>
        <v/>
      </c>
      <c r="U46" s="718"/>
      <c r="V46" s="28" t="str">
        <f t="shared" si="2"/>
        <v/>
      </c>
      <c r="W46" s="720"/>
      <c r="X46" s="721"/>
      <c r="Y46" s="20"/>
      <c r="Z46" s="718" t="str">
        <f>IFERROR(IF(AC$14=2,"",Z45+1),"")</f>
        <v/>
      </c>
      <c r="AA46" s="718"/>
      <c r="AB46" s="28" t="str">
        <f t="shared" si="3"/>
        <v/>
      </c>
      <c r="AC46" s="720"/>
      <c r="AD46" s="721"/>
      <c r="AE46" s="20"/>
      <c r="AF46" s="718" t="str">
        <f>IFERROR(IF(AI$14=2,"",AF45+1),"")</f>
        <v/>
      </c>
      <c r="AG46" s="718"/>
      <c r="AH46" s="28" t="str">
        <f t="shared" si="4"/>
        <v/>
      </c>
      <c r="AI46" s="720"/>
      <c r="AJ46" s="721"/>
      <c r="AK46" s="156"/>
      <c r="AQ46" s="186">
        <v>45551</v>
      </c>
      <c r="AR46" s="1" t="s">
        <v>102</v>
      </c>
      <c r="AS46" s="1" t="s">
        <v>110</v>
      </c>
    </row>
    <row r="47" spans="2:45" ht="30" customHeight="1" thickBot="1">
      <c r="B47" s="717" t="str">
        <f>IFERROR(IF(OR(E14=2,E14=4,E14=6,E14=9,E14=11),"",B46+1),"")</f>
        <v/>
      </c>
      <c r="C47" s="717"/>
      <c r="D47" s="371" t="str">
        <f t="shared" si="11"/>
        <v/>
      </c>
      <c r="E47" s="722"/>
      <c r="F47" s="722"/>
      <c r="H47" s="717" t="str">
        <f>IFERROR(IF(OR(K14=2,K14=4,K14=6,K14=9,K14=11),"",H46+1),"")</f>
        <v/>
      </c>
      <c r="I47" s="717"/>
      <c r="J47" s="371" t="str">
        <f t="shared" si="0"/>
        <v/>
      </c>
      <c r="K47" s="715"/>
      <c r="L47" s="716"/>
      <c r="N47" s="717" t="str">
        <f>IFERROR(IF(OR(Q14=2,Q14=4,Q14=6,Q14=9,Q14=11),"",N46+1),"")</f>
        <v/>
      </c>
      <c r="O47" s="717"/>
      <c r="P47" s="371" t="str">
        <f t="shared" si="1"/>
        <v/>
      </c>
      <c r="Q47" s="715"/>
      <c r="R47" s="716"/>
      <c r="T47" s="717" t="str">
        <f>IFERROR(IF(OR(W14=2,W14=4,W14=6,W14=9,W14=11),"",T46+1),"")</f>
        <v/>
      </c>
      <c r="U47" s="717"/>
      <c r="V47" s="371" t="str">
        <f t="shared" si="2"/>
        <v/>
      </c>
      <c r="W47" s="715"/>
      <c r="X47" s="716"/>
      <c r="Y47" s="20"/>
      <c r="Z47" s="717" t="str">
        <f>IFERROR(IF(OR(AC14=2,AC14=4,AC14=6,AC14=9,AC14=11),"",Z46+1),"")</f>
        <v/>
      </c>
      <c r="AA47" s="717"/>
      <c r="AB47" s="371" t="str">
        <f t="shared" si="3"/>
        <v/>
      </c>
      <c r="AC47" s="715"/>
      <c r="AD47" s="716"/>
      <c r="AE47" s="20"/>
      <c r="AF47" s="717" t="str">
        <f>IFERROR(IF(OR(AI14=2,AI14=4,AI14=6,AI14=9,AI14=11),"",AF46+1),"")</f>
        <v/>
      </c>
      <c r="AG47" s="717"/>
      <c r="AH47" s="371" t="str">
        <f t="shared" si="4"/>
        <v/>
      </c>
      <c r="AI47" s="715"/>
      <c r="AJ47" s="716"/>
      <c r="AK47" s="156"/>
      <c r="AQ47" s="186">
        <v>45557</v>
      </c>
      <c r="AR47" s="1" t="s">
        <v>115</v>
      </c>
      <c r="AS47" s="1" t="s">
        <v>111</v>
      </c>
    </row>
    <row r="48" spans="2:45" ht="30" customHeight="1" thickTop="1">
      <c r="B48" s="708" t="s">
        <v>56</v>
      </c>
      <c r="C48" s="708"/>
      <c r="D48" s="709" t="str">
        <f>IF(COUNTIF(E$17:F$47,B48)=0,"",COUNTIF(E$17:F$47,B48))</f>
        <v/>
      </c>
      <c r="E48" s="710"/>
      <c r="F48" s="29" t="s">
        <v>55</v>
      </c>
      <c r="H48" s="711" t="s">
        <v>56</v>
      </c>
      <c r="I48" s="711"/>
      <c r="J48" s="712" t="str">
        <f>IF(COUNTIF(K$17:L$47,H48)=0,"",COUNTIF(K$17:L$47,H48))</f>
        <v/>
      </c>
      <c r="K48" s="710"/>
      <c r="L48" s="29" t="s">
        <v>55</v>
      </c>
      <c r="N48" s="711" t="s">
        <v>56</v>
      </c>
      <c r="O48" s="711"/>
      <c r="P48" s="713" t="str">
        <f>IF(COUNTIF(Q$17:R$47,N48)=0,"",COUNTIF(Q$17:R$47,N48))</f>
        <v/>
      </c>
      <c r="Q48" s="714"/>
      <c r="R48" s="29" t="s">
        <v>55</v>
      </c>
      <c r="T48" s="711" t="s">
        <v>56</v>
      </c>
      <c r="U48" s="711"/>
      <c r="V48" s="712" t="str">
        <f>IF(COUNTIF(W$17:X$47,T48)=0,"",COUNTIF(W$17:X$47,T48))</f>
        <v/>
      </c>
      <c r="W48" s="710"/>
      <c r="X48" s="29" t="s">
        <v>55</v>
      </c>
      <c r="Z48" s="711" t="s">
        <v>56</v>
      </c>
      <c r="AA48" s="711"/>
      <c r="AB48" s="712" t="str">
        <f>IF(COUNTIF(AC$17:AD$47,Z48)=0,"",COUNTIF(AC$17:AD$47,Z48))</f>
        <v/>
      </c>
      <c r="AC48" s="710"/>
      <c r="AD48" s="29" t="s">
        <v>55</v>
      </c>
      <c r="AF48" s="711" t="s">
        <v>56</v>
      </c>
      <c r="AG48" s="711"/>
      <c r="AH48" s="712" t="str">
        <f>IF(COUNTIF(AI$17:AJ$47,AF48)=0,"",COUNTIF(AI$17:AJ$47,AF48))</f>
        <v/>
      </c>
      <c r="AI48" s="710"/>
      <c r="AJ48" s="29" t="s">
        <v>55</v>
      </c>
      <c r="AQ48" s="186">
        <v>45558</v>
      </c>
      <c r="AR48" s="1" t="s">
        <v>102</v>
      </c>
      <c r="AS48" s="1" t="s">
        <v>116</v>
      </c>
    </row>
    <row r="49" spans="2:46">
      <c r="AQ49" s="186">
        <v>45579</v>
      </c>
      <c r="AR49" s="1" t="s">
        <v>102</v>
      </c>
      <c r="AS49" s="1" t="s">
        <v>117</v>
      </c>
    </row>
    <row r="50" spans="2:46" s="3" customFormat="1" ht="24" customHeight="1">
      <c r="B50" s="30" t="s">
        <v>87</v>
      </c>
      <c r="C50" s="30"/>
      <c r="D50" s="30"/>
      <c r="E50" s="30"/>
      <c r="F50" s="30"/>
      <c r="G50" s="30"/>
      <c r="H50" s="31"/>
      <c r="I50" s="31"/>
      <c r="J50" s="31"/>
      <c r="K50" s="31"/>
      <c r="L50" s="31"/>
      <c r="M50" s="31"/>
      <c r="N50" s="31"/>
      <c r="O50" s="31"/>
      <c r="P50" s="31"/>
      <c r="Q50" s="31"/>
      <c r="R50" s="31"/>
      <c r="S50" s="32"/>
      <c r="T50" s="32"/>
      <c r="U50" s="32"/>
      <c r="V50" s="32"/>
      <c r="W50" s="32"/>
      <c r="X50" s="33"/>
      <c r="Y50" s="32"/>
      <c r="Z50" s="32"/>
      <c r="AA50" s="32"/>
      <c r="AB50" s="32"/>
      <c r="AC50" s="32"/>
      <c r="AD50" s="32"/>
      <c r="AE50" s="32"/>
      <c r="AF50" s="32"/>
      <c r="AG50" s="32"/>
      <c r="AH50" s="32"/>
      <c r="AI50" s="32"/>
      <c r="AJ50" s="32"/>
      <c r="AK50" s="154"/>
      <c r="AL50" s="154"/>
      <c r="AM50" s="154"/>
      <c r="AN50" s="154"/>
      <c r="AP50" s="154"/>
      <c r="AQ50" s="186">
        <v>45599</v>
      </c>
      <c r="AR50" s="1" t="s">
        <v>115</v>
      </c>
      <c r="AS50" s="1" t="s">
        <v>113</v>
      </c>
      <c r="AT50" s="183"/>
    </row>
    <row r="51" spans="2:46" s="3" customFormat="1" ht="24" customHeight="1">
      <c r="B51" s="34" t="s">
        <v>21</v>
      </c>
      <c r="C51" s="35"/>
      <c r="D51" s="35"/>
      <c r="E51" s="35"/>
      <c r="F51" s="35"/>
      <c r="G51" s="35"/>
      <c r="H51" s="36"/>
      <c r="I51" s="696" t="s">
        <v>95</v>
      </c>
      <c r="J51" s="697"/>
      <c r="K51" s="697"/>
      <c r="L51" s="697"/>
      <c r="M51" s="697"/>
      <c r="N51" s="697"/>
      <c r="O51" s="697"/>
      <c r="P51" s="698"/>
      <c r="Q51" s="699"/>
      <c r="R51" s="700"/>
      <c r="S51" s="700"/>
      <c r="T51" s="700"/>
      <c r="U51" s="700"/>
      <c r="V51" s="700"/>
      <c r="W51" s="700"/>
      <c r="X51" s="700"/>
      <c r="Y51" s="700"/>
      <c r="Z51" s="700"/>
      <c r="AA51" s="700"/>
      <c r="AB51" s="700"/>
      <c r="AC51" s="700"/>
      <c r="AD51" s="700"/>
      <c r="AE51" s="700"/>
      <c r="AF51" s="700"/>
      <c r="AG51" s="700"/>
      <c r="AH51" s="700"/>
      <c r="AI51" s="700"/>
      <c r="AJ51" s="701"/>
      <c r="AK51" s="154"/>
      <c r="AL51" s="154"/>
      <c r="AM51" s="154"/>
      <c r="AN51" s="154"/>
      <c r="AP51" s="154"/>
      <c r="AQ51" s="186">
        <v>45600</v>
      </c>
      <c r="AR51" s="1" t="s">
        <v>102</v>
      </c>
      <c r="AS51" s="1" t="s">
        <v>116</v>
      </c>
      <c r="AT51" s="183"/>
    </row>
    <row r="52" spans="2:46" s="3" customFormat="1" ht="24" customHeight="1">
      <c r="B52" s="34" t="s">
        <v>27</v>
      </c>
      <c r="C52" s="35"/>
      <c r="D52" s="35"/>
      <c r="E52" s="35"/>
      <c r="F52" s="35"/>
      <c r="G52" s="35"/>
      <c r="H52" s="36"/>
      <c r="I52" s="696" t="s">
        <v>95</v>
      </c>
      <c r="J52" s="697"/>
      <c r="K52" s="697"/>
      <c r="L52" s="697"/>
      <c r="M52" s="697"/>
      <c r="N52" s="697"/>
      <c r="O52" s="697"/>
      <c r="P52" s="698"/>
      <c r="Q52" s="702"/>
      <c r="R52" s="703"/>
      <c r="S52" s="703"/>
      <c r="T52" s="703"/>
      <c r="U52" s="703"/>
      <c r="V52" s="703"/>
      <c r="W52" s="703"/>
      <c r="X52" s="703"/>
      <c r="Y52" s="703"/>
      <c r="Z52" s="703"/>
      <c r="AA52" s="703"/>
      <c r="AB52" s="703"/>
      <c r="AC52" s="703"/>
      <c r="AD52" s="703"/>
      <c r="AE52" s="703"/>
      <c r="AF52" s="703"/>
      <c r="AG52" s="703"/>
      <c r="AH52" s="703"/>
      <c r="AI52" s="703"/>
      <c r="AJ52" s="704"/>
      <c r="AK52" s="154"/>
      <c r="AL52" s="154"/>
      <c r="AM52" s="154"/>
      <c r="AN52" s="154"/>
      <c r="AP52" s="154"/>
      <c r="AQ52" s="186">
        <v>45619</v>
      </c>
      <c r="AR52" s="1" t="s">
        <v>101</v>
      </c>
      <c r="AS52" s="1" t="s">
        <v>114</v>
      </c>
      <c r="AT52" s="183"/>
    </row>
    <row r="53" spans="2:46" s="3" customFormat="1" ht="24" customHeight="1">
      <c r="B53" s="34" t="s">
        <v>28</v>
      </c>
      <c r="C53" s="35"/>
      <c r="D53" s="35"/>
      <c r="E53" s="35"/>
      <c r="F53" s="35"/>
      <c r="G53" s="35"/>
      <c r="H53" s="36"/>
      <c r="I53" s="696" t="s">
        <v>95</v>
      </c>
      <c r="J53" s="697"/>
      <c r="K53" s="697"/>
      <c r="L53" s="697"/>
      <c r="M53" s="697"/>
      <c r="N53" s="697"/>
      <c r="O53" s="697"/>
      <c r="P53" s="698"/>
      <c r="Q53" s="705"/>
      <c r="R53" s="706"/>
      <c r="S53" s="706"/>
      <c r="T53" s="706"/>
      <c r="U53" s="706"/>
      <c r="V53" s="706"/>
      <c r="W53" s="706"/>
      <c r="X53" s="706"/>
      <c r="Y53" s="706"/>
      <c r="Z53" s="706"/>
      <c r="AA53" s="706"/>
      <c r="AB53" s="706"/>
      <c r="AC53" s="706"/>
      <c r="AD53" s="706"/>
      <c r="AE53" s="706"/>
      <c r="AF53" s="706"/>
      <c r="AG53" s="706"/>
      <c r="AH53" s="706"/>
      <c r="AI53" s="706"/>
      <c r="AJ53" s="707"/>
      <c r="AK53" s="154"/>
      <c r="AL53" s="154"/>
      <c r="AM53" s="154"/>
      <c r="AN53" s="154"/>
      <c r="AP53" s="154"/>
      <c r="AQ53" s="186">
        <v>45658</v>
      </c>
      <c r="AR53" s="1" t="s">
        <v>104</v>
      </c>
      <c r="AS53" s="1" t="s">
        <v>45</v>
      </c>
      <c r="AT53" s="183"/>
    </row>
    <row r="54" spans="2:46">
      <c r="Z54" s="37"/>
      <c r="AB54" s="19"/>
      <c r="AH54" s="19"/>
      <c r="AQ54" s="186">
        <v>45670</v>
      </c>
      <c r="AR54" s="1" t="s">
        <v>102</v>
      </c>
      <c r="AS54" s="1" t="s">
        <v>48</v>
      </c>
    </row>
    <row r="55" spans="2:46" ht="31.5" customHeight="1">
      <c r="R55" s="195"/>
      <c r="S55" s="195"/>
      <c r="T55" s="195"/>
      <c r="AQ55" s="186">
        <v>45699</v>
      </c>
      <c r="AR55" s="1" t="s">
        <v>106</v>
      </c>
      <c r="AS55" s="1" t="s">
        <v>49</v>
      </c>
    </row>
    <row r="56" spans="2:46" ht="13.5" customHeight="1">
      <c r="R56" s="195"/>
      <c r="S56" s="195"/>
      <c r="T56" s="195"/>
      <c r="AQ56" s="186">
        <v>45711</v>
      </c>
      <c r="AR56" s="1" t="s">
        <v>115</v>
      </c>
      <c r="AS56" s="1" t="s">
        <v>50</v>
      </c>
    </row>
    <row r="57" spans="2:46">
      <c r="AQ57" s="186">
        <v>45712</v>
      </c>
      <c r="AR57" s="1" t="s">
        <v>102</v>
      </c>
      <c r="AS57" s="1" t="s">
        <v>116</v>
      </c>
    </row>
    <row r="58" spans="2:46">
      <c r="AQ58" s="186">
        <v>45736</v>
      </c>
      <c r="AR58" s="1" t="s">
        <v>107</v>
      </c>
      <c r="AS58" s="1" t="s">
        <v>51</v>
      </c>
    </row>
    <row r="59" spans="2:46">
      <c r="AQ59" s="186">
        <v>45776</v>
      </c>
      <c r="AR59" s="1" t="s">
        <v>106</v>
      </c>
      <c r="AS59" s="1" t="s">
        <v>105</v>
      </c>
    </row>
    <row r="60" spans="2:46">
      <c r="AQ60" s="186">
        <v>45780</v>
      </c>
      <c r="AR60" s="1" t="s">
        <v>101</v>
      </c>
      <c r="AS60" s="1" t="s">
        <v>52</v>
      </c>
    </row>
    <row r="61" spans="2:46">
      <c r="AQ61" s="186">
        <v>45781</v>
      </c>
      <c r="AR61" s="1" t="s">
        <v>115</v>
      </c>
      <c r="AS61" s="1" t="s">
        <v>53</v>
      </c>
    </row>
    <row r="62" spans="2:46">
      <c r="AQ62" s="186">
        <v>45782</v>
      </c>
      <c r="AR62" s="1" t="s">
        <v>102</v>
      </c>
      <c r="AS62" s="1" t="s">
        <v>54</v>
      </c>
    </row>
    <row r="63" spans="2:46">
      <c r="R63" s="694"/>
      <c r="S63" s="694"/>
      <c r="T63" s="694"/>
      <c r="AQ63" s="186">
        <v>45783</v>
      </c>
      <c r="AR63" s="1" t="s">
        <v>106</v>
      </c>
      <c r="AS63" s="1" t="s">
        <v>116</v>
      </c>
    </row>
    <row r="64" spans="2:46">
      <c r="R64" s="694"/>
      <c r="S64" s="694"/>
      <c r="T64" s="694"/>
      <c r="AQ64" s="186">
        <v>45859</v>
      </c>
      <c r="AR64" s="1" t="s">
        <v>102</v>
      </c>
      <c r="AS64" s="1" t="s">
        <v>108</v>
      </c>
    </row>
    <row r="65" spans="43:45">
      <c r="AQ65" s="186">
        <v>45880</v>
      </c>
      <c r="AR65" s="1" t="s">
        <v>102</v>
      </c>
      <c r="AS65" s="1" t="s">
        <v>109</v>
      </c>
    </row>
    <row r="66" spans="43:45">
      <c r="AQ66" s="186">
        <v>45915</v>
      </c>
      <c r="AR66" s="1" t="s">
        <v>102</v>
      </c>
      <c r="AS66" s="1" t="s">
        <v>110</v>
      </c>
    </row>
    <row r="67" spans="43:45">
      <c r="AQ67" s="186">
        <v>45923</v>
      </c>
      <c r="AR67" s="1" t="s">
        <v>106</v>
      </c>
      <c r="AS67" s="1" t="s">
        <v>111</v>
      </c>
    </row>
    <row r="68" spans="43:45">
      <c r="AQ68" s="186">
        <v>45943</v>
      </c>
      <c r="AR68" s="1" t="s">
        <v>102</v>
      </c>
      <c r="AS68" s="1" t="s">
        <v>117</v>
      </c>
    </row>
    <row r="69" spans="43:45">
      <c r="AQ69" s="186">
        <v>45964</v>
      </c>
      <c r="AR69" s="1" t="s">
        <v>102</v>
      </c>
      <c r="AS69" s="1" t="s">
        <v>113</v>
      </c>
    </row>
    <row r="70" spans="43:45">
      <c r="AQ70" s="186">
        <v>45984</v>
      </c>
      <c r="AR70" s="1" t="s">
        <v>115</v>
      </c>
      <c r="AS70" s="1" t="s">
        <v>114</v>
      </c>
    </row>
    <row r="71" spans="43:45">
      <c r="AQ71" s="186">
        <v>45985</v>
      </c>
      <c r="AR71" s="1" t="s">
        <v>102</v>
      </c>
      <c r="AS71" s="1" t="s">
        <v>116</v>
      </c>
    </row>
    <row r="75" spans="43:45" ht="18.75" customHeight="1"/>
  </sheetData>
  <sheetProtection algorithmName="SHA-512" hashValue="1aKJTvS31V46dfwfF0Jj7uORHHtpLnJuG85fBaHqnHtxQxxakcnNJ1Zrb63UmJSclEUezTUhHPrgPXV/oUNlAg==" saltValue="pt9olSHvDsZjmt4SLSn8eA==" spinCount="100000" sheet="1" formatCells="0" formatColumns="0" formatRows="0" selectLockedCells="1"/>
  <mergeCells count="412">
    <mergeCell ref="T16:U16"/>
    <mergeCell ref="W16:X16"/>
    <mergeCell ref="Z16:AA16"/>
    <mergeCell ref="AC16:AD16"/>
    <mergeCell ref="B9:B10"/>
    <mergeCell ref="C10:E10"/>
    <mergeCell ref="F8:AJ8"/>
    <mergeCell ref="F9:AJ9"/>
    <mergeCell ref="F10:AJ10"/>
    <mergeCell ref="F11:AJ12"/>
    <mergeCell ref="AF16:AG16"/>
    <mergeCell ref="AI16:AJ16"/>
    <mergeCell ref="B16:C16"/>
    <mergeCell ref="E16:F16"/>
    <mergeCell ref="H16:I16"/>
    <mergeCell ref="K16:L16"/>
    <mergeCell ref="N16:O16"/>
    <mergeCell ref="Q16:R16"/>
    <mergeCell ref="B17:C17"/>
    <mergeCell ref="E17:F17"/>
    <mergeCell ref="H17:I17"/>
    <mergeCell ref="K17:L17"/>
    <mergeCell ref="N17:O17"/>
    <mergeCell ref="Q17:R17"/>
    <mergeCell ref="C8:E8"/>
    <mergeCell ref="C9:E9"/>
    <mergeCell ref="B11:B12"/>
    <mergeCell ref="C11:E12"/>
    <mergeCell ref="T17:U17"/>
    <mergeCell ref="W17:X17"/>
    <mergeCell ref="Z17:AA17"/>
    <mergeCell ref="T18:U18"/>
    <mergeCell ref="W18:X18"/>
    <mergeCell ref="Z18:AA18"/>
    <mergeCell ref="AC17:AD17"/>
    <mergeCell ref="AF17:AG17"/>
    <mergeCell ref="AI17:AJ17"/>
    <mergeCell ref="AC18:AD18"/>
    <mergeCell ref="AF18:AG18"/>
    <mergeCell ref="AI18:AJ18"/>
    <mergeCell ref="AC19:AD19"/>
    <mergeCell ref="AF19:AG19"/>
    <mergeCell ref="AI19:AJ19"/>
    <mergeCell ref="T19:U19"/>
    <mergeCell ref="W19:X19"/>
    <mergeCell ref="Z19:AA19"/>
    <mergeCell ref="B18:C18"/>
    <mergeCell ref="E18:F18"/>
    <mergeCell ref="H18:I18"/>
    <mergeCell ref="K18:L18"/>
    <mergeCell ref="N18:O18"/>
    <mergeCell ref="Q18:R18"/>
    <mergeCell ref="B19:C19"/>
    <mergeCell ref="E19:F19"/>
    <mergeCell ref="H19:I19"/>
    <mergeCell ref="K19:L19"/>
    <mergeCell ref="N19:O19"/>
    <mergeCell ref="Q19:R19"/>
    <mergeCell ref="AC21:AD21"/>
    <mergeCell ref="AF21:AG21"/>
    <mergeCell ref="AI21:AJ21"/>
    <mergeCell ref="T21:U21"/>
    <mergeCell ref="W21:X21"/>
    <mergeCell ref="Z21:AA21"/>
    <mergeCell ref="B20:C20"/>
    <mergeCell ref="E20:F20"/>
    <mergeCell ref="H20:I20"/>
    <mergeCell ref="K20:L20"/>
    <mergeCell ref="N20:O20"/>
    <mergeCell ref="Q20:R20"/>
    <mergeCell ref="B21:C21"/>
    <mergeCell ref="E21:F21"/>
    <mergeCell ref="H21:I21"/>
    <mergeCell ref="K21:L21"/>
    <mergeCell ref="N21:O21"/>
    <mergeCell ref="Q21:R21"/>
    <mergeCell ref="T20:U20"/>
    <mergeCell ref="W20:X20"/>
    <mergeCell ref="Z20:AA20"/>
    <mergeCell ref="AC20:AD20"/>
    <mergeCell ref="AF20:AG20"/>
    <mergeCell ref="AI20:AJ20"/>
    <mergeCell ref="AC23:AD23"/>
    <mergeCell ref="AF23:AG23"/>
    <mergeCell ref="AI23:AJ23"/>
    <mergeCell ref="T23:U23"/>
    <mergeCell ref="W23:X23"/>
    <mergeCell ref="Z23:AA23"/>
    <mergeCell ref="B22:C22"/>
    <mergeCell ref="E22:F22"/>
    <mergeCell ref="H22:I22"/>
    <mergeCell ref="K22:L22"/>
    <mergeCell ref="N22:O22"/>
    <mergeCell ref="Q22:R22"/>
    <mergeCell ref="B23:C23"/>
    <mergeCell ref="E23:F23"/>
    <mergeCell ref="H23:I23"/>
    <mergeCell ref="K23:L23"/>
    <mergeCell ref="N23:O23"/>
    <mergeCell ref="Q23:R23"/>
    <mergeCell ref="T22:U22"/>
    <mergeCell ref="W22:X22"/>
    <mergeCell ref="Z22:AA22"/>
    <mergeCell ref="AC22:AD22"/>
    <mergeCell ref="AF22:AG22"/>
    <mergeCell ref="AI22:AJ22"/>
    <mergeCell ref="AC25:AD25"/>
    <mergeCell ref="AF25:AG25"/>
    <mergeCell ref="AI25:AJ25"/>
    <mergeCell ref="T25:U25"/>
    <mergeCell ref="W25:X25"/>
    <mergeCell ref="Z25:AA25"/>
    <mergeCell ref="B24:C24"/>
    <mergeCell ref="E24:F24"/>
    <mergeCell ref="H24:I24"/>
    <mergeCell ref="K24:L24"/>
    <mergeCell ref="N24:O24"/>
    <mergeCell ref="Q24:R24"/>
    <mergeCell ref="B25:C25"/>
    <mergeCell ref="E25:F25"/>
    <mergeCell ref="H25:I25"/>
    <mergeCell ref="K25:L25"/>
    <mergeCell ref="N25:O25"/>
    <mergeCell ref="Q25:R25"/>
    <mergeCell ref="T24:U24"/>
    <mergeCell ref="W24:X24"/>
    <mergeCell ref="Z24:AA24"/>
    <mergeCell ref="AC24:AD24"/>
    <mergeCell ref="AF24:AG24"/>
    <mergeCell ref="AI24:AJ24"/>
    <mergeCell ref="AC27:AD27"/>
    <mergeCell ref="AF27:AG27"/>
    <mergeCell ref="AI27:AJ27"/>
    <mergeCell ref="T27:U27"/>
    <mergeCell ref="W27:X27"/>
    <mergeCell ref="Z27:AA27"/>
    <mergeCell ref="B26:C26"/>
    <mergeCell ref="E26:F26"/>
    <mergeCell ref="H26:I26"/>
    <mergeCell ref="K26:L26"/>
    <mergeCell ref="N26:O26"/>
    <mergeCell ref="Q26:R26"/>
    <mergeCell ref="B27:C27"/>
    <mergeCell ref="E27:F27"/>
    <mergeCell ref="H27:I27"/>
    <mergeCell ref="K27:L27"/>
    <mergeCell ref="N27:O27"/>
    <mergeCell ref="Q27:R27"/>
    <mergeCell ref="T26:U26"/>
    <mergeCell ref="W26:X26"/>
    <mergeCell ref="Z26:AA26"/>
    <mergeCell ref="AC26:AD26"/>
    <mergeCell ref="AF26:AG26"/>
    <mergeCell ref="AI26:AJ26"/>
    <mergeCell ref="AC29:AD29"/>
    <mergeCell ref="AF29:AG29"/>
    <mergeCell ref="AI29:AJ29"/>
    <mergeCell ref="T29:U29"/>
    <mergeCell ref="W29:X29"/>
    <mergeCell ref="Z29:AA29"/>
    <mergeCell ref="B28:C28"/>
    <mergeCell ref="E28:F28"/>
    <mergeCell ref="H28:I28"/>
    <mergeCell ref="K28:L28"/>
    <mergeCell ref="N28:O28"/>
    <mergeCell ref="Q28:R28"/>
    <mergeCell ref="B29:C29"/>
    <mergeCell ref="E29:F29"/>
    <mergeCell ref="H29:I29"/>
    <mergeCell ref="K29:L29"/>
    <mergeCell ref="N29:O29"/>
    <mergeCell ref="Q29:R29"/>
    <mergeCell ref="T28:U28"/>
    <mergeCell ref="W28:X28"/>
    <mergeCell ref="Z28:AA28"/>
    <mergeCell ref="AC28:AD28"/>
    <mergeCell ref="AF28:AG28"/>
    <mergeCell ref="AI28:AJ28"/>
    <mergeCell ref="AC31:AD31"/>
    <mergeCell ref="AF31:AG31"/>
    <mergeCell ref="AI31:AJ31"/>
    <mergeCell ref="T31:U31"/>
    <mergeCell ref="W31:X31"/>
    <mergeCell ref="Z31:AA31"/>
    <mergeCell ref="B30:C30"/>
    <mergeCell ref="E30:F30"/>
    <mergeCell ref="H30:I30"/>
    <mergeCell ref="K30:L30"/>
    <mergeCell ref="N30:O30"/>
    <mergeCell ref="Q30:R30"/>
    <mergeCell ref="B31:C31"/>
    <mergeCell ref="E31:F31"/>
    <mergeCell ref="H31:I31"/>
    <mergeCell ref="K31:L31"/>
    <mergeCell ref="N31:O31"/>
    <mergeCell ref="Q31:R31"/>
    <mergeCell ref="T30:U30"/>
    <mergeCell ref="W30:X30"/>
    <mergeCell ref="Z30:AA30"/>
    <mergeCell ref="AC30:AD30"/>
    <mergeCell ref="AF30:AG30"/>
    <mergeCell ref="AI30:AJ30"/>
    <mergeCell ref="AC33:AD33"/>
    <mergeCell ref="AF33:AG33"/>
    <mergeCell ref="AI33:AJ33"/>
    <mergeCell ref="T33:U33"/>
    <mergeCell ref="W33:X33"/>
    <mergeCell ref="Z33:AA33"/>
    <mergeCell ref="B32:C32"/>
    <mergeCell ref="E32:F32"/>
    <mergeCell ref="H32:I32"/>
    <mergeCell ref="K32:L32"/>
    <mergeCell ref="N32:O32"/>
    <mergeCell ref="Q32:R32"/>
    <mergeCell ref="B33:C33"/>
    <mergeCell ref="E33:F33"/>
    <mergeCell ref="H33:I33"/>
    <mergeCell ref="K33:L33"/>
    <mergeCell ref="N33:O33"/>
    <mergeCell ref="Q33:R33"/>
    <mergeCell ref="T32:U32"/>
    <mergeCell ref="W32:X32"/>
    <mergeCell ref="Z32:AA32"/>
    <mergeCell ref="AC32:AD32"/>
    <mergeCell ref="AF32:AG32"/>
    <mergeCell ref="AI32:AJ32"/>
    <mergeCell ref="AC35:AD35"/>
    <mergeCell ref="AF35:AG35"/>
    <mergeCell ref="AI35:AJ35"/>
    <mergeCell ref="T35:U35"/>
    <mergeCell ref="W35:X35"/>
    <mergeCell ref="Z35:AA35"/>
    <mergeCell ref="B34:C34"/>
    <mergeCell ref="E34:F34"/>
    <mergeCell ref="H34:I34"/>
    <mergeCell ref="K34:L34"/>
    <mergeCell ref="N34:O34"/>
    <mergeCell ref="Q34:R34"/>
    <mergeCell ref="B35:C35"/>
    <mergeCell ref="E35:F35"/>
    <mergeCell ref="H35:I35"/>
    <mergeCell ref="K35:L35"/>
    <mergeCell ref="N35:O35"/>
    <mergeCell ref="Q35:R35"/>
    <mergeCell ref="T34:U34"/>
    <mergeCell ref="W34:X34"/>
    <mergeCell ref="Z34:AA34"/>
    <mergeCell ref="AC34:AD34"/>
    <mergeCell ref="AF34:AG34"/>
    <mergeCell ref="AI34:AJ34"/>
    <mergeCell ref="AC37:AD37"/>
    <mergeCell ref="AF37:AG37"/>
    <mergeCell ref="AI37:AJ37"/>
    <mergeCell ref="T37:U37"/>
    <mergeCell ref="W37:X37"/>
    <mergeCell ref="Z37:AA37"/>
    <mergeCell ref="B36:C36"/>
    <mergeCell ref="E36:F36"/>
    <mergeCell ref="H36:I36"/>
    <mergeCell ref="K36:L36"/>
    <mergeCell ref="N36:O36"/>
    <mergeCell ref="Q36:R36"/>
    <mergeCell ref="B37:C37"/>
    <mergeCell ref="E37:F37"/>
    <mergeCell ref="H37:I37"/>
    <mergeCell ref="K37:L37"/>
    <mergeCell ref="N37:O37"/>
    <mergeCell ref="Q37:R37"/>
    <mergeCell ref="T36:U36"/>
    <mergeCell ref="W36:X36"/>
    <mergeCell ref="Z36:AA36"/>
    <mergeCell ref="AC36:AD36"/>
    <mergeCell ref="AF36:AG36"/>
    <mergeCell ref="AI36:AJ36"/>
    <mergeCell ref="AC39:AD39"/>
    <mergeCell ref="AF39:AG39"/>
    <mergeCell ref="AI39:AJ39"/>
    <mergeCell ref="T39:U39"/>
    <mergeCell ref="W39:X39"/>
    <mergeCell ref="Z39:AA39"/>
    <mergeCell ref="B38:C38"/>
    <mergeCell ref="E38:F38"/>
    <mergeCell ref="H38:I38"/>
    <mergeCell ref="K38:L38"/>
    <mergeCell ref="N38:O38"/>
    <mergeCell ref="Q38:R38"/>
    <mergeCell ref="B39:C39"/>
    <mergeCell ref="E39:F39"/>
    <mergeCell ref="H39:I39"/>
    <mergeCell ref="K39:L39"/>
    <mergeCell ref="N39:O39"/>
    <mergeCell ref="Q39:R39"/>
    <mergeCell ref="T38:U38"/>
    <mergeCell ref="W38:X38"/>
    <mergeCell ref="Z38:AA38"/>
    <mergeCell ref="AC38:AD38"/>
    <mergeCell ref="AF38:AG38"/>
    <mergeCell ref="AI38:AJ38"/>
    <mergeCell ref="AC41:AD41"/>
    <mergeCell ref="AF41:AG41"/>
    <mergeCell ref="AI41:AJ41"/>
    <mergeCell ref="T41:U41"/>
    <mergeCell ref="W41:X41"/>
    <mergeCell ref="Z41:AA41"/>
    <mergeCell ref="B40:C40"/>
    <mergeCell ref="E40:F40"/>
    <mergeCell ref="H40:I40"/>
    <mergeCell ref="K40:L40"/>
    <mergeCell ref="N40:O40"/>
    <mergeCell ref="Q40:R40"/>
    <mergeCell ref="B41:C41"/>
    <mergeCell ref="E41:F41"/>
    <mergeCell ref="H41:I41"/>
    <mergeCell ref="K41:L41"/>
    <mergeCell ref="N41:O41"/>
    <mergeCell ref="Q41:R41"/>
    <mergeCell ref="T40:U40"/>
    <mergeCell ref="W40:X40"/>
    <mergeCell ref="Z40:AA40"/>
    <mergeCell ref="AC40:AD40"/>
    <mergeCell ref="AF40:AG40"/>
    <mergeCell ref="AI40:AJ40"/>
    <mergeCell ref="AC43:AD43"/>
    <mergeCell ref="AF43:AG43"/>
    <mergeCell ref="AI43:AJ43"/>
    <mergeCell ref="T43:U43"/>
    <mergeCell ref="W43:X43"/>
    <mergeCell ref="Z43:AA43"/>
    <mergeCell ref="B42:C42"/>
    <mergeCell ref="E42:F42"/>
    <mergeCell ref="H42:I42"/>
    <mergeCell ref="K42:L42"/>
    <mergeCell ref="N42:O42"/>
    <mergeCell ref="Q42:R42"/>
    <mergeCell ref="B43:C43"/>
    <mergeCell ref="E43:F43"/>
    <mergeCell ref="H43:I43"/>
    <mergeCell ref="K43:L43"/>
    <mergeCell ref="N43:O43"/>
    <mergeCell ref="Q43:R43"/>
    <mergeCell ref="T42:U42"/>
    <mergeCell ref="W42:X42"/>
    <mergeCell ref="Z42:AA42"/>
    <mergeCell ref="AC42:AD42"/>
    <mergeCell ref="AF42:AG42"/>
    <mergeCell ref="AI42:AJ42"/>
    <mergeCell ref="AC45:AD45"/>
    <mergeCell ref="AF45:AG45"/>
    <mergeCell ref="AI45:AJ45"/>
    <mergeCell ref="T45:U45"/>
    <mergeCell ref="W45:X45"/>
    <mergeCell ref="Z45:AA45"/>
    <mergeCell ref="B44:C44"/>
    <mergeCell ref="E44:F44"/>
    <mergeCell ref="H44:I44"/>
    <mergeCell ref="K44:L44"/>
    <mergeCell ref="N44:O44"/>
    <mergeCell ref="Q44:R44"/>
    <mergeCell ref="B45:C45"/>
    <mergeCell ref="E45:F45"/>
    <mergeCell ref="H45:I45"/>
    <mergeCell ref="K45:L45"/>
    <mergeCell ref="N45:O45"/>
    <mergeCell ref="Q45:R45"/>
    <mergeCell ref="T44:U44"/>
    <mergeCell ref="W44:X44"/>
    <mergeCell ref="Z44:AA44"/>
    <mergeCell ref="AC44:AD44"/>
    <mergeCell ref="AF44:AG44"/>
    <mergeCell ref="AI44:AJ44"/>
    <mergeCell ref="T47:U47"/>
    <mergeCell ref="W47:X47"/>
    <mergeCell ref="Z47:AA47"/>
    <mergeCell ref="T46:U46"/>
    <mergeCell ref="W46:X46"/>
    <mergeCell ref="Z46:AA46"/>
    <mergeCell ref="AC46:AD46"/>
    <mergeCell ref="AF46:AG46"/>
    <mergeCell ref="AI46:AJ46"/>
    <mergeCell ref="K46:L46"/>
    <mergeCell ref="N46:O46"/>
    <mergeCell ref="Q46:R46"/>
    <mergeCell ref="B47:C47"/>
    <mergeCell ref="E47:F47"/>
    <mergeCell ref="H47:I47"/>
    <mergeCell ref="K47:L47"/>
    <mergeCell ref="N47:O47"/>
    <mergeCell ref="Q47:R47"/>
    <mergeCell ref="R63:T64"/>
    <mergeCell ref="AF1:AJ1"/>
    <mergeCell ref="I51:P51"/>
    <mergeCell ref="I52:P52"/>
    <mergeCell ref="I53:P53"/>
    <mergeCell ref="Q51:AJ53"/>
    <mergeCell ref="B48:C48"/>
    <mergeCell ref="D48:E48"/>
    <mergeCell ref="H48:I48"/>
    <mergeCell ref="J48:K48"/>
    <mergeCell ref="N48:O48"/>
    <mergeCell ref="P48:Q48"/>
    <mergeCell ref="T48:U48"/>
    <mergeCell ref="V48:W48"/>
    <mergeCell ref="Z48:AA48"/>
    <mergeCell ref="AB48:AC48"/>
    <mergeCell ref="AF48:AG48"/>
    <mergeCell ref="AH48:AI48"/>
    <mergeCell ref="AC47:AD47"/>
    <mergeCell ref="AF47:AG47"/>
    <mergeCell ref="AI47:AJ47"/>
    <mergeCell ref="B46:C46"/>
    <mergeCell ref="E46:F46"/>
    <mergeCell ref="H46:I46"/>
  </mergeCells>
  <phoneticPr fontId="7"/>
  <conditionalFormatting sqref="B17:C47 H17:I47 N17:O47 T17:U47 Z17:AA47 AF17:AG47">
    <cfRule type="expression" dxfId="100" priority="356">
      <formula>COUNTIF($AQ$15:$AQ$71,B17)=1</formula>
    </cfRule>
    <cfRule type="expression" dxfId="99" priority="357">
      <formula>D17="日"</formula>
    </cfRule>
    <cfRule type="expression" dxfId="98" priority="358">
      <formula>D17="土"</formula>
    </cfRule>
  </conditionalFormatting>
  <conditionalFormatting sqref="C14 E14">
    <cfRule type="expression" dxfId="97" priority="95">
      <formula>C14=""</formula>
    </cfRule>
  </conditionalFormatting>
  <conditionalFormatting sqref="D17:D47 J17:J47 P17:P47 V17:V47 AB17:AB47 AH17:AH47">
    <cfRule type="expression" dxfId="96" priority="374">
      <formula>COUNTIF($AQ$15:$AQ$71,B17)=1</formula>
    </cfRule>
    <cfRule type="expression" dxfId="95" priority="375">
      <formula>D17="日"</formula>
    </cfRule>
    <cfRule type="expression" dxfId="94" priority="376">
      <formula>D17="土"</formula>
    </cfRule>
  </conditionalFormatting>
  <conditionalFormatting sqref="E17:F47 K17:L47 Q17:R47 W17:X47 AC17:AD47 AI17:AJ47">
    <cfRule type="expression" dxfId="93" priority="98">
      <formula>E17="③"</formula>
    </cfRule>
    <cfRule type="expression" dxfId="92" priority="99">
      <formula>E17="②"</formula>
    </cfRule>
    <cfRule type="expression" dxfId="91" priority="100">
      <formula>E17="①"</formula>
    </cfRule>
  </conditionalFormatting>
  <conditionalFormatting sqref="E17:F47">
    <cfRule type="expression" dxfId="90" priority="89">
      <formula>E17=""</formula>
    </cfRule>
  </conditionalFormatting>
  <conditionalFormatting sqref="I14 O14 U14 AA14 AG14">
    <cfRule type="expression" dxfId="89" priority="5">
      <formula>I14=""</formula>
    </cfRule>
  </conditionalFormatting>
  <conditionalFormatting sqref="K14">
    <cfRule type="expression" dxfId="88" priority="94">
      <formula>K14=""</formula>
    </cfRule>
  </conditionalFormatting>
  <conditionalFormatting sqref="K17:L47">
    <cfRule type="expression" dxfId="87" priority="88">
      <formula>K17=""</formula>
    </cfRule>
  </conditionalFormatting>
  <conditionalFormatting sqref="Q14">
    <cfRule type="expression" dxfId="86" priority="23">
      <formula>Q14=""</formula>
    </cfRule>
  </conditionalFormatting>
  <conditionalFormatting sqref="Q17:R47">
    <cfRule type="expression" dxfId="85" priority="87">
      <formula>Q17=""</formula>
    </cfRule>
  </conditionalFormatting>
  <conditionalFormatting sqref="W14">
    <cfRule type="expression" dxfId="84" priority="22">
      <formula>W14=""</formula>
    </cfRule>
  </conditionalFormatting>
  <conditionalFormatting sqref="W17:X47">
    <cfRule type="expression" dxfId="83" priority="86">
      <formula>W17=""</formula>
    </cfRule>
  </conditionalFormatting>
  <conditionalFormatting sqref="AC14">
    <cfRule type="expression" dxfId="82" priority="21">
      <formula>AC14=""</formula>
    </cfRule>
  </conditionalFormatting>
  <conditionalFormatting sqref="AC17:AD47">
    <cfRule type="expression" dxfId="81" priority="85">
      <formula>AC17=""</formula>
    </cfRule>
  </conditionalFormatting>
  <conditionalFormatting sqref="AI14">
    <cfRule type="expression" dxfId="80" priority="20">
      <formula>AI14=""</formula>
    </cfRule>
  </conditionalFormatting>
  <conditionalFormatting sqref="AI17:AJ47">
    <cfRule type="expression" dxfId="79" priority="7">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00000000-0002-0000-0600-000000000000}">
      <formula1>"①,②,③"</formula1>
    </dataValidation>
  </dataValidations>
  <pageMargins left="0.70866141732283472" right="0.70866141732283472" top="0.43307086614173229" bottom="0.74803149606299213" header="0.31496062992125984" footer="0.31496062992125984"/>
  <pageSetup paperSize="9" scale="58" orientation="portrait" blackAndWhite="1" r:id="rId1"/>
  <headerFooter>
    <oddFooter xml:space="preserve">&amp;C&amp;14 6&amp;11
</oddFooter>
  </headerFooter>
  <rowBreaks count="1" manualBreakCount="1">
    <brk id="64" max="35" man="1"/>
  </rowBreaks>
  <legacyDrawing r:id="rId2"/>
  <extLst>
    <ext xmlns:x14="http://schemas.microsoft.com/office/spreadsheetml/2009/9/main" uri="{78C0D931-6437-407d-A8EE-F0AAD7539E65}">
      <x14:conditionalFormattings>
        <x14:conditionalFormatting xmlns:xm="http://schemas.microsoft.com/office/excel/2006/main">
          <x14:cfRule type="expression" priority="37" id="{0E04AC2E-429C-41CF-A47E-AD77B1FC6B88}">
            <xm:f>$B17&lt;申２!$Z$31</xm:f>
            <x14:dxf>
              <fill>
                <patternFill>
                  <bgColor theme="0" tint="-0.499984740745262"/>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errorTitle="半角数字ではありません" error="半角数字で入力してください" xr:uid="{00000000-0002-0000-0600-000002000000}">
          <x14:formula1>
            <xm:f>入力規則!$G$2:$G$13</xm:f>
          </x14:formula1>
          <xm:sqref>K14 Q14 AI14 AC14 W14</xm:sqref>
        </x14:dataValidation>
        <x14:dataValidation type="list" allowBlank="1" showInputMessage="1" showErrorMessage="1" errorTitle="半角数字ではありません" error="半角数字で入力してください" xr:uid="{A02F1407-FB0F-4CBC-9ACA-C591D8350736}">
          <x14:formula1>
            <xm:f>入力規則!$F$6:$F$8</xm:f>
          </x14:formula1>
          <xm:sqref>C14 I14 O14 U14 AA14 AG14</xm:sqref>
        </x14:dataValidation>
        <x14:dataValidation type="list" allowBlank="1" showInputMessage="1" showErrorMessage="1" errorTitle="半角数字ではありません" error="半角数字で入力してください" xr:uid="{00000000-0002-0000-0600-000003000000}">
          <x14:formula1>
            <xm:f>入力規則!G2:G13</xm:f>
          </x14:formula1>
          <xm:sqref>E14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9D435-F8A4-48F9-A893-2379096CB788}">
  <sheetPr>
    <tabColor rgb="FFFFC000"/>
    <pageSetUpPr fitToPage="1"/>
  </sheetPr>
  <dimension ref="B1:AG28"/>
  <sheetViews>
    <sheetView showGridLines="0" zoomScaleNormal="100" zoomScaleSheetLayoutView="100" workbookViewId="0">
      <selection activeCell="I9" sqref="I9"/>
    </sheetView>
  </sheetViews>
  <sheetFormatPr defaultColWidth="9" defaultRowHeight="13.5"/>
  <cols>
    <col min="1" max="1" width="1.375" style="127" customWidth="1"/>
    <col min="2" max="3" width="9" style="127"/>
    <col min="4" max="4" width="17.25" style="127" customWidth="1"/>
    <col min="5" max="5" width="3.375" style="127" customWidth="1"/>
    <col min="6" max="6" width="1.75" style="127" customWidth="1"/>
    <col min="7" max="7" width="3.375" style="127" customWidth="1"/>
    <col min="8" max="8" width="2.75" style="127" customWidth="1"/>
    <col min="9" max="9" width="4" style="127" customWidth="1"/>
    <col min="10" max="10" width="2.75" style="127" customWidth="1"/>
    <col min="11" max="11" width="2" style="127" customWidth="1"/>
    <col min="12" max="12" width="2.25" style="127" customWidth="1"/>
    <col min="13" max="15" width="2.75" style="127" customWidth="1"/>
    <col min="16" max="16" width="1.75" style="127" customWidth="1"/>
    <col min="17" max="17" width="3.375" style="127" customWidth="1"/>
    <col min="18" max="18" width="2.75" style="127" customWidth="1"/>
    <col min="19" max="19" width="3.5" style="127" customWidth="1"/>
    <col min="20" max="20" width="2.75" style="127" customWidth="1"/>
    <col min="21" max="22" width="2" style="127" customWidth="1"/>
    <col min="23" max="24" width="2.75" style="127" customWidth="1"/>
    <col min="25" max="25" width="3.75" style="127" customWidth="1"/>
    <col min="26" max="27" width="2.75" style="127" customWidth="1"/>
    <col min="28" max="28" width="42.875" style="127" customWidth="1"/>
    <col min="29" max="33" width="9" style="127" hidden="1" customWidth="1"/>
    <col min="34" max="16384" width="9" style="127"/>
  </cols>
  <sheetData>
    <row r="1" spans="2:33" s="91" customFormat="1" ht="24.95" customHeight="1">
      <c r="B1" s="333" t="s">
        <v>346</v>
      </c>
      <c r="C1" s="334"/>
      <c r="D1" s="334"/>
      <c r="E1" s="334"/>
      <c r="F1" s="334"/>
    </row>
    <row r="2" spans="2:33" ht="11.45" customHeight="1"/>
    <row r="3" spans="2:33" s="91" customFormat="1" ht="43.5" customHeight="1">
      <c r="B3" s="224" t="s">
        <v>7</v>
      </c>
      <c r="C3" s="224"/>
      <c r="D3" s="789" t="str">
        <f>IF(申１!P10="","",申１!P10)</f>
        <v/>
      </c>
      <c r="E3" s="790"/>
      <c r="F3" s="790"/>
      <c r="G3" s="790"/>
      <c r="H3" s="790"/>
      <c r="I3" s="790"/>
      <c r="J3" s="790"/>
      <c r="K3" s="790"/>
      <c r="L3" s="790"/>
      <c r="M3" s="790"/>
      <c r="N3" s="790"/>
      <c r="O3" s="790"/>
      <c r="P3" s="790"/>
      <c r="Q3" s="790"/>
      <c r="R3" s="790"/>
      <c r="S3" s="790"/>
      <c r="T3" s="790"/>
      <c r="U3" s="790"/>
      <c r="V3" s="790"/>
      <c r="W3" s="790"/>
      <c r="X3" s="790"/>
      <c r="Y3" s="790"/>
      <c r="Z3" s="790"/>
      <c r="AA3" s="791"/>
    </row>
    <row r="4" spans="2:33" ht="11.25" customHeight="1"/>
    <row r="5" spans="2:33" ht="14.25" thickBot="1">
      <c r="B5" s="127" t="s">
        <v>461</v>
      </c>
    </row>
    <row r="6" spans="2:33" ht="30.75" customHeight="1">
      <c r="B6" s="780" t="s">
        <v>347</v>
      </c>
      <c r="C6" s="781"/>
      <c r="D6" s="782"/>
      <c r="E6" s="774"/>
      <c r="F6" s="775"/>
      <c r="G6" s="775"/>
      <c r="H6" s="775"/>
      <c r="I6" s="775"/>
      <c r="J6" s="775"/>
      <c r="K6" s="775"/>
      <c r="L6" s="775"/>
      <c r="M6" s="775"/>
      <c r="N6" s="775"/>
      <c r="O6" s="775"/>
      <c r="P6" s="775"/>
      <c r="Q6" s="775"/>
      <c r="R6" s="775"/>
      <c r="S6" s="775"/>
      <c r="T6" s="775"/>
      <c r="U6" s="775"/>
      <c r="V6" s="775"/>
      <c r="W6" s="775"/>
      <c r="X6" s="775"/>
      <c r="Y6" s="775"/>
      <c r="Z6" s="775"/>
      <c r="AA6" s="776"/>
    </row>
    <row r="7" spans="2:33" ht="30.75" customHeight="1">
      <c r="B7" s="783" t="s">
        <v>18</v>
      </c>
      <c r="C7" s="784"/>
      <c r="D7" s="785"/>
      <c r="E7" s="772"/>
      <c r="F7" s="765"/>
      <c r="G7" s="765"/>
      <c r="H7" s="765"/>
      <c r="I7" s="765"/>
      <c r="J7" s="765"/>
      <c r="K7" s="765"/>
      <c r="L7" s="765"/>
      <c r="M7" s="765"/>
      <c r="N7" s="765"/>
      <c r="O7" s="765"/>
      <c r="P7" s="765"/>
      <c r="Q7" s="765"/>
      <c r="R7" s="765"/>
      <c r="S7" s="765"/>
      <c r="T7" s="765"/>
      <c r="U7" s="765"/>
      <c r="V7" s="765"/>
      <c r="W7" s="765"/>
      <c r="X7" s="765"/>
      <c r="Y7" s="765"/>
      <c r="Z7" s="765"/>
      <c r="AA7" s="773"/>
      <c r="AG7" s="388"/>
    </row>
    <row r="8" spans="2:33" ht="21.75" customHeight="1">
      <c r="B8" s="799" t="s">
        <v>444</v>
      </c>
      <c r="C8" s="800"/>
      <c r="D8" s="800"/>
      <c r="E8" s="246" t="s">
        <v>2</v>
      </c>
      <c r="G8" s="403"/>
      <c r="H8" s="127" t="s">
        <v>257</v>
      </c>
      <c r="I8" s="404"/>
      <c r="J8" s="127" t="s">
        <v>83</v>
      </c>
      <c r="K8" s="798"/>
      <c r="L8" s="798"/>
      <c r="M8" s="127" t="s">
        <v>115</v>
      </c>
      <c r="N8" s="64" t="s">
        <v>258</v>
      </c>
      <c r="O8" s="127" t="s">
        <v>2</v>
      </c>
      <c r="Q8" s="403"/>
      <c r="R8" s="127" t="s">
        <v>257</v>
      </c>
      <c r="S8" s="403"/>
      <c r="T8" s="127" t="s">
        <v>83</v>
      </c>
      <c r="U8" s="798"/>
      <c r="V8" s="798"/>
      <c r="W8" s="127" t="s">
        <v>115</v>
      </c>
      <c r="X8" s="252" t="s">
        <v>260</v>
      </c>
      <c r="Y8" s="390" t="str">
        <f>AE8</f>
        <v/>
      </c>
      <c r="Z8" s="223" t="s">
        <v>338</v>
      </c>
      <c r="AA8" s="330"/>
      <c r="AB8" s="63" t="str">
        <f>IF(SUM(Y8:Y13)=0,"",IF(SUM(Y8:Y13)&lt;15,"※　育業日数が15日未満のため対象外です",""))</f>
        <v/>
      </c>
      <c r="AC8" s="355">
        <f t="shared" ref="AC8:AC13" si="0">IFERROR(DATEVALUE(CONCATENATE(E8,G8,H8,I8,J8,K8,M8)),1)</f>
        <v>1</v>
      </c>
      <c r="AD8" s="355">
        <f t="shared" ref="AD8:AD13" si="1">IFERROR(DATEVALUE(CONCATENATE(O8,Q8,R8,S8,T8,U8,W8)),1)</f>
        <v>1</v>
      </c>
      <c r="AE8" s="354" t="str">
        <f>IF(OR(AC8=1,AD8=1),"",AD8-AC8+1)</f>
        <v/>
      </c>
    </row>
    <row r="9" spans="2:33" ht="21.75" customHeight="1">
      <c r="B9" s="801"/>
      <c r="C9" s="802"/>
      <c r="D9" s="802"/>
      <c r="E9" s="254" t="s">
        <v>2</v>
      </c>
      <c r="F9" s="255"/>
      <c r="G9" s="331"/>
      <c r="H9" s="255" t="s">
        <v>257</v>
      </c>
      <c r="I9" s="331"/>
      <c r="J9" s="255" t="s">
        <v>83</v>
      </c>
      <c r="K9" s="805"/>
      <c r="L9" s="805"/>
      <c r="M9" s="255" t="s">
        <v>115</v>
      </c>
      <c r="N9" s="257" t="s">
        <v>258</v>
      </c>
      <c r="O9" s="255" t="s">
        <v>2</v>
      </c>
      <c r="P9" s="255"/>
      <c r="Q9" s="331"/>
      <c r="R9" s="255" t="s">
        <v>257</v>
      </c>
      <c r="S9" s="331"/>
      <c r="T9" s="255" t="s">
        <v>83</v>
      </c>
      <c r="U9" s="805"/>
      <c r="V9" s="805"/>
      <c r="W9" s="255" t="s">
        <v>115</v>
      </c>
      <c r="X9" s="258" t="s">
        <v>260</v>
      </c>
      <c r="Y9" s="391" t="str">
        <f t="shared" ref="Y9:Y13" si="2">AE9</f>
        <v/>
      </c>
      <c r="Z9" s="256" t="s">
        <v>338</v>
      </c>
      <c r="AA9" s="259"/>
      <c r="AC9" s="355">
        <f t="shared" si="0"/>
        <v>1</v>
      </c>
      <c r="AD9" s="355">
        <f t="shared" si="1"/>
        <v>1</v>
      </c>
      <c r="AE9" s="354" t="str">
        <f t="shared" ref="AE9:AE13" si="3">IF(OR(AC9=1,AD9=1),"",AD9-AC9+1)</f>
        <v/>
      </c>
    </row>
    <row r="10" spans="2:33" ht="21.75" customHeight="1">
      <c r="B10" s="801"/>
      <c r="C10" s="802"/>
      <c r="D10" s="802"/>
      <c r="E10" s="254" t="s">
        <v>2</v>
      </c>
      <c r="F10" s="255"/>
      <c r="G10" s="331"/>
      <c r="H10" s="255" t="s">
        <v>257</v>
      </c>
      <c r="I10" s="331"/>
      <c r="J10" s="255" t="s">
        <v>83</v>
      </c>
      <c r="K10" s="805"/>
      <c r="L10" s="805"/>
      <c r="M10" s="255" t="s">
        <v>115</v>
      </c>
      <c r="N10" s="257" t="s">
        <v>258</v>
      </c>
      <c r="O10" s="255" t="s">
        <v>2</v>
      </c>
      <c r="P10" s="255"/>
      <c r="Q10" s="331"/>
      <c r="R10" s="255" t="s">
        <v>257</v>
      </c>
      <c r="S10" s="331"/>
      <c r="T10" s="255" t="s">
        <v>83</v>
      </c>
      <c r="U10" s="805"/>
      <c r="V10" s="805"/>
      <c r="W10" s="255" t="s">
        <v>115</v>
      </c>
      <c r="X10" s="258" t="s">
        <v>260</v>
      </c>
      <c r="Y10" s="391" t="str">
        <f t="shared" si="2"/>
        <v/>
      </c>
      <c r="Z10" s="256" t="s">
        <v>338</v>
      </c>
      <c r="AA10" s="259"/>
      <c r="AC10" s="355">
        <f t="shared" si="0"/>
        <v>1</v>
      </c>
      <c r="AD10" s="355">
        <f t="shared" si="1"/>
        <v>1</v>
      </c>
      <c r="AE10" s="354" t="str">
        <f t="shared" si="3"/>
        <v/>
      </c>
    </row>
    <row r="11" spans="2:33" ht="21.75" customHeight="1">
      <c r="B11" s="801"/>
      <c r="C11" s="802"/>
      <c r="D11" s="802"/>
      <c r="E11" s="254" t="s">
        <v>2</v>
      </c>
      <c r="F11" s="255"/>
      <c r="G11" s="331"/>
      <c r="H11" s="255" t="s">
        <v>257</v>
      </c>
      <c r="I11" s="331"/>
      <c r="J11" s="255" t="s">
        <v>83</v>
      </c>
      <c r="K11" s="805"/>
      <c r="L11" s="805"/>
      <c r="M11" s="255" t="s">
        <v>115</v>
      </c>
      <c r="N11" s="257" t="s">
        <v>258</v>
      </c>
      <c r="O11" s="255" t="s">
        <v>2</v>
      </c>
      <c r="P11" s="255"/>
      <c r="Q11" s="331"/>
      <c r="R11" s="255" t="s">
        <v>257</v>
      </c>
      <c r="S11" s="331"/>
      <c r="T11" s="255" t="s">
        <v>83</v>
      </c>
      <c r="U11" s="805"/>
      <c r="V11" s="805"/>
      <c r="W11" s="255" t="s">
        <v>115</v>
      </c>
      <c r="X11" s="258" t="s">
        <v>260</v>
      </c>
      <c r="Y11" s="391" t="str">
        <f t="shared" si="2"/>
        <v/>
      </c>
      <c r="Z11" s="256" t="s">
        <v>338</v>
      </c>
      <c r="AA11" s="259"/>
      <c r="AC11" s="355">
        <f t="shared" si="0"/>
        <v>1</v>
      </c>
      <c r="AD11" s="355">
        <f t="shared" si="1"/>
        <v>1</v>
      </c>
      <c r="AE11" s="354" t="str">
        <f t="shared" si="3"/>
        <v/>
      </c>
    </row>
    <row r="12" spans="2:33" ht="21.75" customHeight="1">
      <c r="B12" s="801"/>
      <c r="C12" s="802"/>
      <c r="D12" s="802"/>
      <c r="E12" s="254" t="s">
        <v>2</v>
      </c>
      <c r="F12" s="255"/>
      <c r="G12" s="331"/>
      <c r="H12" s="255" t="s">
        <v>257</v>
      </c>
      <c r="I12" s="331"/>
      <c r="J12" s="255" t="s">
        <v>83</v>
      </c>
      <c r="K12" s="805"/>
      <c r="L12" s="805"/>
      <c r="M12" s="255" t="s">
        <v>115</v>
      </c>
      <c r="N12" s="257" t="s">
        <v>258</v>
      </c>
      <c r="O12" s="255" t="s">
        <v>2</v>
      </c>
      <c r="P12" s="255"/>
      <c r="Q12" s="331"/>
      <c r="R12" s="255" t="s">
        <v>257</v>
      </c>
      <c r="S12" s="331"/>
      <c r="T12" s="255" t="s">
        <v>83</v>
      </c>
      <c r="U12" s="805"/>
      <c r="V12" s="805"/>
      <c r="W12" s="255" t="s">
        <v>115</v>
      </c>
      <c r="X12" s="258" t="s">
        <v>260</v>
      </c>
      <c r="Y12" s="391" t="str">
        <f t="shared" si="2"/>
        <v/>
      </c>
      <c r="Z12" s="256" t="s">
        <v>338</v>
      </c>
      <c r="AA12" s="259"/>
      <c r="AC12" s="355">
        <f t="shared" si="0"/>
        <v>1</v>
      </c>
      <c r="AD12" s="355">
        <f t="shared" si="1"/>
        <v>1</v>
      </c>
      <c r="AE12" s="354" t="str">
        <f t="shared" si="3"/>
        <v/>
      </c>
    </row>
    <row r="13" spans="2:33" ht="21.75" customHeight="1" thickBot="1">
      <c r="B13" s="803"/>
      <c r="C13" s="804"/>
      <c r="D13" s="804"/>
      <c r="E13" s="248" t="s">
        <v>2</v>
      </c>
      <c r="F13" s="249"/>
      <c r="G13" s="291"/>
      <c r="H13" s="249" t="s">
        <v>257</v>
      </c>
      <c r="I13" s="291"/>
      <c r="J13" s="249" t="s">
        <v>83</v>
      </c>
      <c r="K13" s="806"/>
      <c r="L13" s="806"/>
      <c r="M13" s="249" t="s">
        <v>115</v>
      </c>
      <c r="N13" s="260" t="s">
        <v>258</v>
      </c>
      <c r="O13" s="249" t="s">
        <v>2</v>
      </c>
      <c r="P13" s="249"/>
      <c r="Q13" s="291"/>
      <c r="R13" s="249" t="s">
        <v>257</v>
      </c>
      <c r="S13" s="291"/>
      <c r="T13" s="249" t="s">
        <v>83</v>
      </c>
      <c r="U13" s="806"/>
      <c r="V13" s="806"/>
      <c r="W13" s="249" t="s">
        <v>115</v>
      </c>
      <c r="X13" s="261" t="s">
        <v>260</v>
      </c>
      <c r="Y13" s="392" t="str">
        <f t="shared" si="2"/>
        <v/>
      </c>
      <c r="Z13" s="320" t="s">
        <v>338</v>
      </c>
      <c r="AA13" s="262"/>
      <c r="AC13" s="355">
        <f t="shared" si="0"/>
        <v>1</v>
      </c>
      <c r="AD13" s="355">
        <f t="shared" si="1"/>
        <v>1</v>
      </c>
      <c r="AE13" s="354" t="str">
        <f t="shared" si="3"/>
        <v/>
      </c>
    </row>
    <row r="14" spans="2:33" ht="18" customHeight="1">
      <c r="E14" s="127" t="s">
        <v>348</v>
      </c>
      <c r="AC14" s="355"/>
      <c r="AD14" s="355"/>
      <c r="AE14" s="393"/>
    </row>
    <row r="15" spans="2:33" ht="14.25" thickBot="1">
      <c r="B15" s="127" t="s">
        <v>462</v>
      </c>
    </row>
    <row r="16" spans="2:33" ht="74.25" customHeight="1">
      <c r="B16" s="786" t="s">
        <v>349</v>
      </c>
      <c r="C16" s="787"/>
      <c r="D16" s="788"/>
      <c r="E16" s="795"/>
      <c r="F16" s="796"/>
      <c r="G16" s="796"/>
      <c r="H16" s="796"/>
      <c r="I16" s="796"/>
      <c r="J16" s="796"/>
      <c r="K16" s="796"/>
      <c r="L16" s="796"/>
      <c r="M16" s="796"/>
      <c r="N16" s="796"/>
      <c r="O16" s="796"/>
      <c r="P16" s="796"/>
      <c r="Q16" s="796"/>
      <c r="R16" s="796"/>
      <c r="S16" s="796"/>
      <c r="T16" s="796"/>
      <c r="U16" s="796"/>
      <c r="V16" s="796"/>
      <c r="W16" s="796"/>
      <c r="X16" s="796"/>
      <c r="Y16" s="796"/>
      <c r="Z16" s="796"/>
      <c r="AA16" s="797"/>
    </row>
    <row r="17" spans="2:33" ht="74.25" customHeight="1">
      <c r="B17" s="753" t="s">
        <v>350</v>
      </c>
      <c r="C17" s="754"/>
      <c r="D17" s="755"/>
      <c r="E17" s="792"/>
      <c r="F17" s="793"/>
      <c r="G17" s="793"/>
      <c r="H17" s="793"/>
      <c r="I17" s="793"/>
      <c r="J17" s="793"/>
      <c r="K17" s="793"/>
      <c r="L17" s="793"/>
      <c r="M17" s="793"/>
      <c r="N17" s="793"/>
      <c r="O17" s="793"/>
      <c r="P17" s="793"/>
      <c r="Q17" s="793"/>
      <c r="R17" s="793"/>
      <c r="S17" s="793"/>
      <c r="T17" s="793"/>
      <c r="U17" s="793"/>
      <c r="V17" s="793"/>
      <c r="W17" s="793"/>
      <c r="X17" s="793"/>
      <c r="Y17" s="793"/>
      <c r="Z17" s="793"/>
      <c r="AA17" s="794"/>
    </row>
    <row r="18" spans="2:33" ht="49.9" customHeight="1">
      <c r="B18" s="753" t="s">
        <v>351</v>
      </c>
      <c r="C18" s="754"/>
      <c r="D18" s="755"/>
      <c r="E18" s="311"/>
      <c r="F18" s="777" t="s">
        <v>324</v>
      </c>
      <c r="G18" s="777"/>
      <c r="H18" s="252" t="s">
        <v>260</v>
      </c>
      <c r="I18" s="223"/>
      <c r="J18" s="778" t="s">
        <v>399</v>
      </c>
      <c r="K18" s="778"/>
      <c r="L18" s="778"/>
      <c r="M18" s="308"/>
      <c r="N18" s="779" t="s">
        <v>400</v>
      </c>
      <c r="O18" s="779"/>
      <c r="P18" s="779"/>
      <c r="Q18" s="309"/>
      <c r="R18" s="312" t="s">
        <v>325</v>
      </c>
      <c r="AA18" s="247"/>
      <c r="AD18" s="129" t="b">
        <v>0</v>
      </c>
      <c r="AE18" s="129" t="b">
        <v>0</v>
      </c>
      <c r="AF18" s="129" t="b">
        <v>0</v>
      </c>
      <c r="AG18" s="129" t="b">
        <v>0</v>
      </c>
    </row>
    <row r="19" spans="2:33" ht="48" customHeight="1">
      <c r="B19" s="753" t="s">
        <v>352</v>
      </c>
      <c r="C19" s="754"/>
      <c r="D19" s="755"/>
      <c r="E19" s="310"/>
      <c r="F19" s="766" t="s">
        <v>324</v>
      </c>
      <c r="G19" s="766"/>
      <c r="H19" s="255"/>
      <c r="I19" s="255"/>
      <c r="J19" s="255"/>
      <c r="K19" s="255"/>
      <c r="L19" s="255"/>
      <c r="M19" s="255"/>
      <c r="N19" s="255"/>
      <c r="O19" s="255"/>
      <c r="P19" s="256"/>
      <c r="Q19" s="313"/>
      <c r="R19" s="304" t="s">
        <v>325</v>
      </c>
      <c r="S19" s="255"/>
      <c r="T19" s="255"/>
      <c r="U19" s="255"/>
      <c r="V19" s="255"/>
      <c r="W19" s="255"/>
      <c r="X19" s="255"/>
      <c r="Y19" s="255"/>
      <c r="Z19" s="255"/>
      <c r="AA19" s="263"/>
      <c r="AD19" s="129" t="b">
        <v>0</v>
      </c>
      <c r="AE19" s="129" t="b">
        <v>0</v>
      </c>
      <c r="AF19" s="129"/>
      <c r="AG19" s="129"/>
    </row>
    <row r="20" spans="2:33" ht="60" customHeight="1" thickBot="1">
      <c r="B20" s="750" t="s">
        <v>353</v>
      </c>
      <c r="C20" s="751"/>
      <c r="D20" s="752"/>
      <c r="E20" s="767"/>
      <c r="F20" s="768"/>
      <c r="G20" s="768"/>
      <c r="H20" s="768"/>
      <c r="I20" s="768"/>
      <c r="J20" s="768"/>
      <c r="K20" s="768"/>
      <c r="L20" s="768"/>
      <c r="M20" s="768"/>
      <c r="N20" s="768"/>
      <c r="O20" s="768"/>
      <c r="P20" s="768"/>
      <c r="Q20" s="768"/>
      <c r="R20" s="768"/>
      <c r="S20" s="768"/>
      <c r="T20" s="768"/>
      <c r="U20" s="768"/>
      <c r="V20" s="768"/>
      <c r="W20" s="768"/>
      <c r="X20" s="768"/>
      <c r="Y20" s="768"/>
      <c r="Z20" s="768"/>
      <c r="AA20" s="769"/>
      <c r="AD20" s="129"/>
      <c r="AE20" s="129"/>
      <c r="AF20" s="129"/>
      <c r="AG20" s="129"/>
    </row>
    <row r="21" spans="2:33" ht="10.9" customHeight="1">
      <c r="AD21" s="129"/>
      <c r="AE21" s="129"/>
      <c r="AF21" s="129"/>
      <c r="AG21" s="129"/>
    </row>
    <row r="22" spans="2:33" ht="28.5" customHeight="1" thickBot="1">
      <c r="B22" s="91" t="s">
        <v>354</v>
      </c>
      <c r="AD22" s="129"/>
      <c r="AE22" s="129"/>
      <c r="AF22" s="129"/>
      <c r="AG22" s="129"/>
    </row>
    <row r="23" spans="2:33" ht="27" customHeight="1">
      <c r="B23" s="756" t="s">
        <v>407</v>
      </c>
      <c r="C23" s="757"/>
      <c r="D23" s="758"/>
      <c r="E23" s="305"/>
      <c r="F23" s="771" t="s">
        <v>404</v>
      </c>
      <c r="G23" s="771"/>
      <c r="H23" s="771"/>
      <c r="I23" s="771"/>
      <c r="J23" s="771"/>
      <c r="K23" s="771"/>
      <c r="L23" s="771"/>
      <c r="M23" s="302"/>
      <c r="N23" s="771" t="s">
        <v>405</v>
      </c>
      <c r="O23" s="771"/>
      <c r="P23" s="771"/>
      <c r="Q23" s="771"/>
      <c r="R23" s="771"/>
      <c r="S23" s="771"/>
      <c r="T23" s="771"/>
      <c r="U23" s="302"/>
      <c r="V23" s="302"/>
      <c r="W23" s="302"/>
      <c r="X23" s="302"/>
      <c r="Y23" s="302"/>
      <c r="Z23" s="302"/>
      <c r="AA23" s="306"/>
      <c r="AD23" s="129" t="b">
        <v>0</v>
      </c>
      <c r="AE23" s="129" t="b">
        <v>0</v>
      </c>
      <c r="AF23" s="129"/>
      <c r="AG23" s="129"/>
    </row>
    <row r="24" spans="2:33" ht="27" customHeight="1">
      <c r="B24" s="759"/>
      <c r="C24" s="760"/>
      <c r="D24" s="761"/>
      <c r="E24" s="316"/>
      <c r="F24" s="770" t="s">
        <v>402</v>
      </c>
      <c r="G24" s="770"/>
      <c r="H24" s="770"/>
      <c r="I24" s="770"/>
      <c r="J24" s="770"/>
      <c r="K24" s="770"/>
      <c r="L24" s="770"/>
      <c r="M24" s="303"/>
      <c r="N24" s="770" t="s">
        <v>403</v>
      </c>
      <c r="O24" s="770"/>
      <c r="P24" s="770"/>
      <c r="Q24" s="770"/>
      <c r="R24" s="770"/>
      <c r="S24" s="770"/>
      <c r="T24" s="770"/>
      <c r="U24" s="770"/>
      <c r="V24" s="303"/>
      <c r="W24" s="303"/>
      <c r="X24" s="303"/>
      <c r="Y24" s="303"/>
      <c r="Z24" s="314"/>
      <c r="AA24" s="315"/>
      <c r="AD24" s="129" t="b">
        <v>0</v>
      </c>
      <c r="AE24" s="129" t="b">
        <v>0</v>
      </c>
      <c r="AF24" s="129"/>
      <c r="AG24" s="129"/>
    </row>
    <row r="25" spans="2:33" ht="27" customHeight="1">
      <c r="B25" s="759"/>
      <c r="C25" s="760"/>
      <c r="D25" s="761"/>
      <c r="E25" s="316"/>
      <c r="F25" s="770" t="s">
        <v>406</v>
      </c>
      <c r="G25" s="770"/>
      <c r="H25" s="770"/>
      <c r="I25" s="770"/>
      <c r="J25" s="770"/>
      <c r="K25" s="770"/>
      <c r="L25" s="770"/>
      <c r="M25" s="303"/>
      <c r="N25" s="754" t="s">
        <v>457</v>
      </c>
      <c r="O25" s="754"/>
      <c r="P25" s="754"/>
      <c r="Q25" s="754"/>
      <c r="R25" s="754"/>
      <c r="S25" s="754"/>
      <c r="T25" s="314"/>
      <c r="U25" s="314"/>
      <c r="V25" s="314"/>
      <c r="W25" s="314"/>
      <c r="X25" s="314"/>
      <c r="Y25" s="314"/>
      <c r="Z25" s="314"/>
      <c r="AA25" s="315"/>
      <c r="AD25" s="129" t="b">
        <v>0</v>
      </c>
      <c r="AE25" s="129" t="b">
        <v>0</v>
      </c>
      <c r="AF25" s="129"/>
      <c r="AG25" s="129"/>
    </row>
    <row r="26" spans="2:33" ht="27" customHeight="1">
      <c r="B26" s="762"/>
      <c r="C26" s="763"/>
      <c r="D26" s="764"/>
      <c r="E26" s="316"/>
      <c r="F26" s="307" t="s">
        <v>408</v>
      </c>
      <c r="G26" s="307"/>
      <c r="H26" s="307"/>
      <c r="I26" s="765"/>
      <c r="J26" s="765"/>
      <c r="K26" s="765"/>
      <c r="L26" s="765"/>
      <c r="M26" s="765"/>
      <c r="N26" s="765"/>
      <c r="O26" s="765"/>
      <c r="P26" s="765"/>
      <c r="Q26" s="765"/>
      <c r="R26" s="765"/>
      <c r="S26" s="765"/>
      <c r="T26" s="314" t="s">
        <v>254</v>
      </c>
      <c r="U26" s="314"/>
      <c r="V26" s="314"/>
      <c r="W26" s="314"/>
      <c r="X26" s="314"/>
      <c r="Y26" s="314"/>
      <c r="Z26" s="314"/>
      <c r="AA26" s="315"/>
      <c r="AD26" s="129" t="b">
        <v>0</v>
      </c>
      <c r="AE26" s="129"/>
      <c r="AF26" s="129"/>
      <c r="AG26" s="129"/>
    </row>
    <row r="27" spans="2:33" ht="27" customHeight="1" thickBot="1">
      <c r="B27" s="750" t="s">
        <v>398</v>
      </c>
      <c r="C27" s="751"/>
      <c r="D27" s="752"/>
      <c r="E27" s="317"/>
      <c r="F27" s="249" t="s">
        <v>401</v>
      </c>
      <c r="G27" s="249"/>
      <c r="H27" s="249"/>
      <c r="I27" s="249"/>
      <c r="J27" s="249"/>
      <c r="K27" s="249"/>
      <c r="L27" s="249"/>
      <c r="M27" s="249"/>
      <c r="N27" s="249"/>
      <c r="O27" s="249"/>
      <c r="P27" s="249"/>
      <c r="Q27" s="249"/>
      <c r="R27" s="249"/>
      <c r="S27" s="249"/>
      <c r="T27" s="249"/>
      <c r="U27" s="249"/>
      <c r="V27" s="249"/>
      <c r="W27" s="249"/>
      <c r="X27" s="249"/>
      <c r="Y27" s="249"/>
      <c r="Z27" s="249"/>
      <c r="AA27" s="250"/>
      <c r="AD27" s="129" t="b">
        <v>0</v>
      </c>
      <c r="AE27" s="129"/>
      <c r="AF27" s="129"/>
      <c r="AG27" s="129"/>
    </row>
    <row r="28" spans="2:33" ht="18.75" customHeight="1"/>
  </sheetData>
  <sheetProtection algorithmName="SHA-512" hashValue="GURpbQrSeh6nQbcQ2L0inVUHGpZJloxvX8xGmzOdkBlTLffHQD43ApRnWztIYXRjV09fG0X9TNkCGzjyz6ZmhA==" saltValue="emKZrOw10BrzOUNfI5S8jQ==" spinCount="100000" sheet="1" selectLockedCells="1"/>
  <mergeCells count="39">
    <mergeCell ref="D3:AA3"/>
    <mergeCell ref="E17:AA17"/>
    <mergeCell ref="E16:AA16"/>
    <mergeCell ref="K8:L8"/>
    <mergeCell ref="U8:V8"/>
    <mergeCell ref="B8:D13"/>
    <mergeCell ref="K9:L9"/>
    <mergeCell ref="U9:V9"/>
    <mergeCell ref="K10:L10"/>
    <mergeCell ref="U10:V10"/>
    <mergeCell ref="K11:L11"/>
    <mergeCell ref="U11:V11"/>
    <mergeCell ref="K12:L12"/>
    <mergeCell ref="U12:V12"/>
    <mergeCell ref="K13:L13"/>
    <mergeCell ref="U13:V13"/>
    <mergeCell ref="B18:D18"/>
    <mergeCell ref="B6:D6"/>
    <mergeCell ref="B7:D7"/>
    <mergeCell ref="B16:D16"/>
    <mergeCell ref="B17:D17"/>
    <mergeCell ref="E7:AA7"/>
    <mergeCell ref="E6:AA6"/>
    <mergeCell ref="F18:G18"/>
    <mergeCell ref="J18:L18"/>
    <mergeCell ref="N18:P18"/>
    <mergeCell ref="B27:D27"/>
    <mergeCell ref="B19:D19"/>
    <mergeCell ref="B20:D20"/>
    <mergeCell ref="B23:D26"/>
    <mergeCell ref="I26:S26"/>
    <mergeCell ref="F19:G19"/>
    <mergeCell ref="E20:AA20"/>
    <mergeCell ref="F24:L24"/>
    <mergeCell ref="F23:L23"/>
    <mergeCell ref="N23:T23"/>
    <mergeCell ref="F25:L25"/>
    <mergeCell ref="N25:S25"/>
    <mergeCell ref="N24:U24"/>
  </mergeCells>
  <phoneticPr fontId="7"/>
  <conditionalFormatting sqref="B3:AA3">
    <cfRule type="expression" dxfId="77" priority="104">
      <formula>#REF!&lt;30</formula>
    </cfRule>
  </conditionalFormatting>
  <conditionalFormatting sqref="E18 Q18">
    <cfRule type="expression" dxfId="76" priority="72">
      <formula>AND($AD$18=FALSE,$AG$18=FALSE)</formula>
    </cfRule>
  </conditionalFormatting>
  <conditionalFormatting sqref="E19 Q19">
    <cfRule type="expression" dxfId="75" priority="68">
      <formula>COUNTIF($AD$19:$AE$19,FALSE)=2</formula>
    </cfRule>
  </conditionalFormatting>
  <conditionalFormatting sqref="E23">
    <cfRule type="expression" dxfId="74" priority="61">
      <formula>$AD$23=FALSE</formula>
    </cfRule>
  </conditionalFormatting>
  <conditionalFormatting sqref="E24">
    <cfRule type="expression" dxfId="73" priority="63">
      <formula>$AD$24=FALSE</formula>
    </cfRule>
  </conditionalFormatting>
  <conditionalFormatting sqref="E25">
    <cfRule type="expression" dxfId="72" priority="65">
      <formula>$AD$25=FALSE</formula>
    </cfRule>
  </conditionalFormatting>
  <conditionalFormatting sqref="E26">
    <cfRule type="expression" dxfId="71" priority="66">
      <formula>$AD$26=FALSE</formula>
    </cfRule>
  </conditionalFormatting>
  <conditionalFormatting sqref="E27">
    <cfRule type="expression" dxfId="70" priority="67">
      <formula>$AD$27=FALSE</formula>
    </cfRule>
  </conditionalFormatting>
  <conditionalFormatting sqref="E6:AA6">
    <cfRule type="expression" dxfId="69" priority="103">
      <formula>$E$6=""</formula>
    </cfRule>
  </conditionalFormatting>
  <conditionalFormatting sqref="E7:AA7">
    <cfRule type="expression" dxfId="68" priority="102">
      <formula>$E$7=""</formula>
    </cfRule>
  </conditionalFormatting>
  <conditionalFormatting sqref="E16:AA16">
    <cfRule type="expression" dxfId="67" priority="58">
      <formula>$E$16=""</formula>
    </cfRule>
  </conditionalFormatting>
  <conditionalFormatting sqref="E17:AA17">
    <cfRule type="expression" dxfId="66" priority="57">
      <formula>$E$17=""</formula>
    </cfRule>
  </conditionalFormatting>
  <conditionalFormatting sqref="E20:AA20">
    <cfRule type="expression" dxfId="65" priority="70">
      <formula>$E$20=""</formula>
    </cfRule>
  </conditionalFormatting>
  <conditionalFormatting sqref="G8:G13">
    <cfRule type="expression" dxfId="64" priority="33">
      <formula>G8=""</formula>
    </cfRule>
    <cfRule type="expression" dxfId="63" priority="34">
      <formula>$L$19=""</formula>
    </cfRule>
  </conditionalFormatting>
  <conditionalFormatting sqref="G99">
    <cfRule type="expression" dxfId="62" priority="98">
      <formula>$G$9=""</formula>
    </cfRule>
  </conditionalFormatting>
  <conditionalFormatting sqref="I8:I13">
    <cfRule type="expression" dxfId="61" priority="32">
      <formula>I8=""</formula>
    </cfRule>
  </conditionalFormatting>
  <conditionalFormatting sqref="I18 M18">
    <cfRule type="expression" dxfId="60" priority="71">
      <formula>$AG$18=TRUE</formula>
    </cfRule>
    <cfRule type="expression" dxfId="59" priority="73">
      <formula>COUNTIF($AE$18:$AF$18,FALSE)=2</formula>
    </cfRule>
  </conditionalFormatting>
  <conditionalFormatting sqref="I26:S26">
    <cfRule type="expression" dxfId="58" priority="59">
      <formula>$I$26=""</formula>
    </cfRule>
  </conditionalFormatting>
  <conditionalFormatting sqref="M23">
    <cfRule type="expression" dxfId="57" priority="60">
      <formula>$AE$23=FALSE</formula>
    </cfRule>
  </conditionalFormatting>
  <conditionalFormatting sqref="M24">
    <cfRule type="expression" dxfId="56" priority="62">
      <formula>$AE$24=FALSE</formula>
    </cfRule>
  </conditionalFormatting>
  <conditionalFormatting sqref="M25">
    <cfRule type="expression" dxfId="55" priority="64">
      <formula>$AE$25=FALSE</formula>
    </cfRule>
  </conditionalFormatting>
  <conditionalFormatting sqref="Q8:Q13">
    <cfRule type="expression" dxfId="54" priority="22">
      <formula>Q8=""</formula>
    </cfRule>
    <cfRule type="expression" dxfId="53" priority="23">
      <formula>$L$19=""</formula>
    </cfRule>
  </conditionalFormatting>
  <conditionalFormatting sqref="S8:S13">
    <cfRule type="expression" dxfId="52" priority="21">
      <formula>S8=""</formula>
    </cfRule>
  </conditionalFormatting>
  <conditionalFormatting sqref="K9:L9">
    <cfRule type="expression" dxfId="51" priority="12">
      <formula>$K$9=""</formula>
    </cfRule>
  </conditionalFormatting>
  <conditionalFormatting sqref="K8:L8">
    <cfRule type="expression" dxfId="50" priority="11">
      <formula>$K$8=""</formula>
    </cfRule>
  </conditionalFormatting>
  <conditionalFormatting sqref="K10:L10">
    <cfRule type="expression" dxfId="49" priority="10">
      <formula>$K$10=""</formula>
    </cfRule>
  </conditionalFormatting>
  <conditionalFormatting sqref="K11:L11">
    <cfRule type="expression" dxfId="48" priority="9">
      <formula>$K$11=""</formula>
    </cfRule>
  </conditionalFormatting>
  <conditionalFormatting sqref="K12:L12">
    <cfRule type="expression" dxfId="47" priority="8">
      <formula>$K$12=""</formula>
    </cfRule>
  </conditionalFormatting>
  <conditionalFormatting sqref="K13:L13">
    <cfRule type="expression" dxfId="46" priority="7">
      <formula>$K$13=""</formula>
    </cfRule>
  </conditionalFormatting>
  <conditionalFormatting sqref="U8:V8">
    <cfRule type="expression" dxfId="45" priority="6">
      <formula>$U$8=""</formula>
    </cfRule>
  </conditionalFormatting>
  <conditionalFormatting sqref="U9:V9">
    <cfRule type="expression" dxfId="44" priority="5">
      <formula>$U$9=""</formula>
    </cfRule>
  </conditionalFormatting>
  <conditionalFormatting sqref="U10:V10">
    <cfRule type="expression" dxfId="43" priority="4">
      <formula>$U$10=""</formula>
    </cfRule>
  </conditionalFormatting>
  <conditionalFormatting sqref="U11:V11">
    <cfRule type="expression" dxfId="42" priority="3">
      <formula>$U$11=""</formula>
    </cfRule>
  </conditionalFormatting>
  <conditionalFormatting sqref="U12:V12">
    <cfRule type="expression" dxfId="41" priority="2">
      <formula>$U$12=""</formula>
    </cfRule>
  </conditionalFormatting>
  <conditionalFormatting sqref="U13:V13">
    <cfRule type="expression" dxfId="40" priority="1">
      <formula>$U$13=""</formula>
    </cfRule>
  </conditionalFormatting>
  <pageMargins left="0.70866141732283472" right="0.70866141732283472" top="0.43307086614173229" bottom="0.74803149606299213" header="0.31496062992125984" footer="0.31496062992125984"/>
  <pageSetup paperSize="9" scale="89" orientation="portrait" blackAndWhite="1" r:id="rId1"/>
  <headerFooter>
    <oddHeader>&amp;L様式第1号【別紙】&amp;R&amp;8令和6年度パパ</oddHeader>
    <oddFooter>&amp;C加算①</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9141" r:id="rId4" name="Check Box 5">
              <controlPr defaultSize="0" autoFill="0" autoLine="0" autoPict="0">
                <anchor moveWithCells="1">
                  <from>
                    <xdr:col>4</xdr:col>
                    <xdr:colOff>47625</xdr:colOff>
                    <xdr:row>17</xdr:row>
                    <xdr:rowOff>219075</xdr:rowOff>
                  </from>
                  <to>
                    <xdr:col>5</xdr:col>
                    <xdr:colOff>0</xdr:colOff>
                    <xdr:row>17</xdr:row>
                    <xdr:rowOff>409575</xdr:rowOff>
                  </to>
                </anchor>
              </controlPr>
            </control>
          </mc:Choice>
        </mc:AlternateContent>
        <mc:AlternateContent xmlns:mc="http://schemas.openxmlformats.org/markup-compatibility/2006">
          <mc:Choice Requires="x14">
            <control shapeId="219142" r:id="rId5" name="Check Box 6">
              <controlPr defaultSize="0" autoFill="0" autoLine="0" autoPict="0">
                <anchor moveWithCells="1">
                  <from>
                    <xdr:col>8</xdr:col>
                    <xdr:colOff>0</xdr:colOff>
                    <xdr:row>17</xdr:row>
                    <xdr:rowOff>219075</xdr:rowOff>
                  </from>
                  <to>
                    <xdr:col>8</xdr:col>
                    <xdr:colOff>209550</xdr:colOff>
                    <xdr:row>17</xdr:row>
                    <xdr:rowOff>409575</xdr:rowOff>
                  </to>
                </anchor>
              </controlPr>
            </control>
          </mc:Choice>
        </mc:AlternateContent>
        <mc:AlternateContent xmlns:mc="http://schemas.openxmlformats.org/markup-compatibility/2006">
          <mc:Choice Requires="x14">
            <control shapeId="219143" r:id="rId6" name="Check Box 7">
              <controlPr defaultSize="0" autoFill="0" autoLine="0" autoPict="0">
                <anchor moveWithCells="1">
                  <from>
                    <xdr:col>12</xdr:col>
                    <xdr:colOff>9525</xdr:colOff>
                    <xdr:row>17</xdr:row>
                    <xdr:rowOff>209550</xdr:rowOff>
                  </from>
                  <to>
                    <xdr:col>13</xdr:col>
                    <xdr:colOff>28575</xdr:colOff>
                    <xdr:row>17</xdr:row>
                    <xdr:rowOff>428625</xdr:rowOff>
                  </to>
                </anchor>
              </controlPr>
            </control>
          </mc:Choice>
        </mc:AlternateContent>
        <mc:AlternateContent xmlns:mc="http://schemas.openxmlformats.org/markup-compatibility/2006">
          <mc:Choice Requires="x14">
            <control shapeId="219144" r:id="rId7" name="Check Box 8">
              <controlPr defaultSize="0" autoFill="0" autoLine="0" autoPict="0">
                <anchor moveWithCells="1">
                  <from>
                    <xdr:col>16</xdr:col>
                    <xdr:colOff>28575</xdr:colOff>
                    <xdr:row>17</xdr:row>
                    <xdr:rowOff>247650</xdr:rowOff>
                  </from>
                  <to>
                    <xdr:col>16</xdr:col>
                    <xdr:colOff>219075</xdr:colOff>
                    <xdr:row>17</xdr:row>
                    <xdr:rowOff>400050</xdr:rowOff>
                  </to>
                </anchor>
              </controlPr>
            </control>
          </mc:Choice>
        </mc:AlternateContent>
        <mc:AlternateContent xmlns:mc="http://schemas.openxmlformats.org/markup-compatibility/2006">
          <mc:Choice Requires="x14">
            <control shapeId="219145" r:id="rId8" name="Check Box 9">
              <controlPr defaultSize="0" autoFill="0" autoLine="0" autoPict="0">
                <anchor moveWithCells="1">
                  <from>
                    <xdr:col>4</xdr:col>
                    <xdr:colOff>47625</xdr:colOff>
                    <xdr:row>18</xdr:row>
                    <xdr:rowOff>180975</xdr:rowOff>
                  </from>
                  <to>
                    <xdr:col>4</xdr:col>
                    <xdr:colOff>238125</xdr:colOff>
                    <xdr:row>18</xdr:row>
                    <xdr:rowOff>400050</xdr:rowOff>
                  </to>
                </anchor>
              </controlPr>
            </control>
          </mc:Choice>
        </mc:AlternateContent>
        <mc:AlternateContent xmlns:mc="http://schemas.openxmlformats.org/markup-compatibility/2006">
          <mc:Choice Requires="x14">
            <control shapeId="219146" r:id="rId9" name="Check Box 10">
              <controlPr defaultSize="0" autoFill="0" autoLine="0" autoPict="0">
                <anchor moveWithCells="1">
                  <from>
                    <xdr:col>16</xdr:col>
                    <xdr:colOff>38100</xdr:colOff>
                    <xdr:row>18</xdr:row>
                    <xdr:rowOff>200025</xdr:rowOff>
                  </from>
                  <to>
                    <xdr:col>17</xdr:col>
                    <xdr:colOff>0</xdr:colOff>
                    <xdr:row>18</xdr:row>
                    <xdr:rowOff>409575</xdr:rowOff>
                  </to>
                </anchor>
              </controlPr>
            </control>
          </mc:Choice>
        </mc:AlternateContent>
        <mc:AlternateContent xmlns:mc="http://schemas.openxmlformats.org/markup-compatibility/2006">
          <mc:Choice Requires="x14">
            <control shapeId="219147" r:id="rId10" name="Check Box 11">
              <controlPr defaultSize="0" autoFill="0" autoLine="0" autoPict="0">
                <anchor moveWithCells="1">
                  <from>
                    <xdr:col>4</xdr:col>
                    <xdr:colOff>38100</xdr:colOff>
                    <xdr:row>22</xdr:row>
                    <xdr:rowOff>104775</xdr:rowOff>
                  </from>
                  <to>
                    <xdr:col>5</xdr:col>
                    <xdr:colOff>9525</xdr:colOff>
                    <xdr:row>22</xdr:row>
                    <xdr:rowOff>295275</xdr:rowOff>
                  </to>
                </anchor>
              </controlPr>
            </control>
          </mc:Choice>
        </mc:AlternateContent>
        <mc:AlternateContent xmlns:mc="http://schemas.openxmlformats.org/markup-compatibility/2006">
          <mc:Choice Requires="x14">
            <control shapeId="219148" r:id="rId11" name="Check Box 12">
              <controlPr defaultSize="0" autoFill="0" autoLine="0" autoPict="0">
                <anchor moveWithCells="1">
                  <from>
                    <xdr:col>12</xdr:col>
                    <xdr:colOff>19050</xdr:colOff>
                    <xdr:row>22</xdr:row>
                    <xdr:rowOff>57150</xdr:rowOff>
                  </from>
                  <to>
                    <xdr:col>13</xdr:col>
                    <xdr:colOff>9525</xdr:colOff>
                    <xdr:row>22</xdr:row>
                    <xdr:rowOff>276225</xdr:rowOff>
                  </to>
                </anchor>
              </controlPr>
            </control>
          </mc:Choice>
        </mc:AlternateContent>
        <mc:AlternateContent xmlns:mc="http://schemas.openxmlformats.org/markup-compatibility/2006">
          <mc:Choice Requires="x14">
            <control shapeId="219149" r:id="rId12" name="Check Box 13">
              <controlPr defaultSize="0" autoFill="0" autoLine="0" autoPict="0">
                <anchor moveWithCells="1">
                  <from>
                    <xdr:col>4</xdr:col>
                    <xdr:colOff>28575</xdr:colOff>
                    <xdr:row>23</xdr:row>
                    <xdr:rowOff>85725</xdr:rowOff>
                  </from>
                  <to>
                    <xdr:col>4</xdr:col>
                    <xdr:colOff>238125</xdr:colOff>
                    <xdr:row>23</xdr:row>
                    <xdr:rowOff>238125</xdr:rowOff>
                  </to>
                </anchor>
              </controlPr>
            </control>
          </mc:Choice>
        </mc:AlternateContent>
        <mc:AlternateContent xmlns:mc="http://schemas.openxmlformats.org/markup-compatibility/2006">
          <mc:Choice Requires="x14">
            <control shapeId="219150" r:id="rId13" name="Check Box 14">
              <controlPr defaultSize="0" autoFill="0" autoLine="0" autoPict="0">
                <anchor moveWithCells="1">
                  <from>
                    <xdr:col>12</xdr:col>
                    <xdr:colOff>19050</xdr:colOff>
                    <xdr:row>23</xdr:row>
                    <xdr:rowOff>85725</xdr:rowOff>
                  </from>
                  <to>
                    <xdr:col>13</xdr:col>
                    <xdr:colOff>38100</xdr:colOff>
                    <xdr:row>23</xdr:row>
                    <xdr:rowOff>276225</xdr:rowOff>
                  </to>
                </anchor>
              </controlPr>
            </control>
          </mc:Choice>
        </mc:AlternateContent>
        <mc:AlternateContent xmlns:mc="http://schemas.openxmlformats.org/markup-compatibility/2006">
          <mc:Choice Requires="x14">
            <control shapeId="219151" r:id="rId14" name="Check Box 15">
              <controlPr defaultSize="0" autoFill="0" autoLine="0" autoPict="0">
                <anchor moveWithCells="1">
                  <from>
                    <xdr:col>4</xdr:col>
                    <xdr:colOff>38100</xdr:colOff>
                    <xdr:row>24</xdr:row>
                    <xdr:rowOff>76200</xdr:rowOff>
                  </from>
                  <to>
                    <xdr:col>4</xdr:col>
                    <xdr:colOff>247650</xdr:colOff>
                    <xdr:row>24</xdr:row>
                    <xdr:rowOff>266700</xdr:rowOff>
                  </to>
                </anchor>
              </controlPr>
            </control>
          </mc:Choice>
        </mc:AlternateContent>
        <mc:AlternateContent xmlns:mc="http://schemas.openxmlformats.org/markup-compatibility/2006">
          <mc:Choice Requires="x14">
            <control shapeId="219152" r:id="rId15" name="Check Box 16">
              <controlPr defaultSize="0" autoFill="0" autoLine="0" autoPict="0">
                <anchor moveWithCells="1">
                  <from>
                    <xdr:col>12</xdr:col>
                    <xdr:colOff>19050</xdr:colOff>
                    <xdr:row>24</xdr:row>
                    <xdr:rowOff>66675</xdr:rowOff>
                  </from>
                  <to>
                    <xdr:col>13</xdr:col>
                    <xdr:colOff>9525</xdr:colOff>
                    <xdr:row>24</xdr:row>
                    <xdr:rowOff>266700</xdr:rowOff>
                  </to>
                </anchor>
              </controlPr>
            </control>
          </mc:Choice>
        </mc:AlternateContent>
        <mc:AlternateContent xmlns:mc="http://schemas.openxmlformats.org/markup-compatibility/2006">
          <mc:Choice Requires="x14">
            <control shapeId="219153" r:id="rId16" name="Check Box 17">
              <controlPr defaultSize="0" autoFill="0" autoLine="0" autoPict="0">
                <anchor moveWithCells="1">
                  <from>
                    <xdr:col>4</xdr:col>
                    <xdr:colOff>38100</xdr:colOff>
                    <xdr:row>25</xdr:row>
                    <xdr:rowOff>85725</xdr:rowOff>
                  </from>
                  <to>
                    <xdr:col>5</xdr:col>
                    <xdr:colOff>9525</xdr:colOff>
                    <xdr:row>25</xdr:row>
                    <xdr:rowOff>257175</xdr:rowOff>
                  </to>
                </anchor>
              </controlPr>
            </control>
          </mc:Choice>
        </mc:AlternateContent>
        <mc:AlternateContent xmlns:mc="http://schemas.openxmlformats.org/markup-compatibility/2006">
          <mc:Choice Requires="x14">
            <control shapeId="219154" r:id="rId17" name="Check Box 18">
              <controlPr defaultSize="0" autoFill="0" autoLine="0" autoPict="0">
                <anchor moveWithCells="1">
                  <from>
                    <xdr:col>4</xdr:col>
                    <xdr:colOff>38100</xdr:colOff>
                    <xdr:row>26</xdr:row>
                    <xdr:rowOff>76200</xdr:rowOff>
                  </from>
                  <to>
                    <xdr:col>4</xdr:col>
                    <xdr:colOff>247650</xdr:colOff>
                    <xdr:row>26</xdr:row>
                    <xdr:rowOff>276225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3B5A80DD-54AB-4695-9041-5FEB0E06CCBB}">
          <x14:formula1>
            <xm:f>入力規則!$F$3:$F$7</xm:f>
          </x14:formula1>
          <xm:sqref>G8:G13 Q8:Q13</xm:sqref>
        </x14:dataValidation>
        <x14:dataValidation type="list" imeMode="halfAlpha" allowBlank="1" showInputMessage="1" showErrorMessage="1" xr:uid="{D673F11C-4397-4B95-B1B7-7E6250414F59}">
          <x14:formula1>
            <xm:f>入力規則!$G$2:$G$13</xm:f>
          </x14:formula1>
          <xm:sqref>I8:I13 S8:S13</xm:sqref>
        </x14:dataValidation>
        <x14:dataValidation type="list" allowBlank="1" showInputMessage="1" showErrorMessage="1" xr:uid="{18D83A43-E364-4420-BB00-371CCFD020DE}">
          <x14:formula1>
            <xm:f>入力規則!$H$2:$H$32</xm:f>
          </x14:formula1>
          <xm:sqref>K8:K13 U8:U13</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AB308-AD69-4EA4-AA9B-1FC55BCAA76D}">
  <sheetPr>
    <tabColor rgb="FFFFC000"/>
    <pageSetUpPr fitToPage="1"/>
  </sheetPr>
  <dimension ref="B1:AA22"/>
  <sheetViews>
    <sheetView showGridLines="0" view="pageBreakPreview" zoomScaleNormal="100" zoomScaleSheetLayoutView="100" workbookViewId="0">
      <selection activeCell="E10" sqref="E10:V10"/>
    </sheetView>
  </sheetViews>
  <sheetFormatPr defaultColWidth="9" defaultRowHeight="13.5"/>
  <cols>
    <col min="1" max="1" width="1.375" style="1" customWidth="1"/>
    <col min="2" max="3" width="9" style="1"/>
    <col min="4" max="4" width="17.375" style="1" customWidth="1"/>
    <col min="5" max="19" width="2.75" style="1" customWidth="1"/>
    <col min="20" max="20" width="3.75" style="1" customWidth="1"/>
    <col min="21" max="22" width="2.75" style="1" customWidth="1"/>
    <col min="23" max="23" width="1.25" style="1" customWidth="1"/>
    <col min="24" max="24" width="34.25" style="1" customWidth="1"/>
    <col min="25" max="25" width="12.625" style="1" customWidth="1"/>
    <col min="26" max="27" width="9" style="1" hidden="1" customWidth="1"/>
    <col min="28" max="28" width="0" style="1" hidden="1" customWidth="1"/>
    <col min="29" max="16384" width="9" style="1"/>
  </cols>
  <sheetData>
    <row r="1" spans="2:27" customFormat="1" ht="24.95" customHeight="1">
      <c r="B1" s="338" t="s">
        <v>355</v>
      </c>
      <c r="C1" s="339"/>
      <c r="D1" s="339"/>
      <c r="E1" s="339"/>
      <c r="F1" s="339"/>
      <c r="G1" s="339"/>
      <c r="H1" s="339"/>
      <c r="I1" s="339"/>
      <c r="J1" s="339"/>
    </row>
    <row r="2" spans="2:27" ht="10.5" customHeight="1"/>
    <row r="3" spans="2:27" ht="45" customHeight="1">
      <c r="B3" s="274" t="s">
        <v>7</v>
      </c>
      <c r="C3" s="274"/>
      <c r="D3" s="789" t="str">
        <f>IF(申１!P10="","",申１!P10)</f>
        <v/>
      </c>
      <c r="E3" s="790"/>
      <c r="F3" s="790"/>
      <c r="G3" s="790"/>
      <c r="H3" s="790"/>
      <c r="I3" s="790"/>
      <c r="J3" s="790"/>
      <c r="K3" s="790"/>
      <c r="L3" s="790"/>
      <c r="M3" s="790"/>
      <c r="N3" s="790"/>
      <c r="O3" s="790"/>
      <c r="P3" s="790"/>
      <c r="Q3" s="790"/>
      <c r="R3" s="790"/>
      <c r="S3" s="790"/>
      <c r="T3" s="790"/>
      <c r="U3" s="790"/>
      <c r="V3" s="791"/>
      <c r="W3" s="368"/>
      <c r="X3" s="237"/>
    </row>
    <row r="5" spans="2:27" ht="14.25" thickBot="1">
      <c r="B5" s="1" t="s">
        <v>356</v>
      </c>
      <c r="K5" s="275"/>
    </row>
    <row r="6" spans="2:27" ht="30" customHeight="1">
      <c r="B6" s="822" t="s">
        <v>427</v>
      </c>
      <c r="C6" s="823"/>
      <c r="D6" s="824"/>
      <c r="E6" s="324" t="s">
        <v>2</v>
      </c>
      <c r="F6" s="226"/>
      <c r="G6" s="405"/>
      <c r="H6" s="226" t="s">
        <v>257</v>
      </c>
      <c r="I6" s="325"/>
      <c r="J6" s="226" t="s">
        <v>83</v>
      </c>
      <c r="K6" s="829"/>
      <c r="L6" s="829"/>
      <c r="M6" s="226" t="s">
        <v>115</v>
      </c>
      <c r="N6" s="318"/>
      <c r="O6" s="318"/>
      <c r="P6" s="318"/>
      <c r="Q6" s="318"/>
      <c r="R6" s="318"/>
      <c r="S6" s="318"/>
      <c r="T6" s="318"/>
      <c r="U6" s="318"/>
      <c r="V6" s="319"/>
      <c r="X6" s="63" t="str">
        <f>IF(AA6=1,"",IF(Z6&lt;Z7,"※　令和6年3月31日以前の日付では申請できません。",""))</f>
        <v/>
      </c>
      <c r="Z6" s="355">
        <f>IFERROR(DATEVALUE(CONCATENATE(E6,G6,H6,I6,J6,K6,M6)),1)</f>
        <v>1</v>
      </c>
      <c r="AA6" s="354">
        <f>Z6</f>
        <v>1</v>
      </c>
    </row>
    <row r="7" spans="2:27" ht="30" customHeight="1" thickBot="1">
      <c r="B7" s="825" t="s">
        <v>357</v>
      </c>
      <c r="C7" s="826"/>
      <c r="D7" s="827"/>
      <c r="E7" s="321"/>
      <c r="F7" s="321" t="s">
        <v>401</v>
      </c>
      <c r="G7" s="321"/>
      <c r="H7" s="321"/>
      <c r="I7" s="321"/>
      <c r="J7" s="321"/>
      <c r="K7" s="322"/>
      <c r="L7" s="321"/>
      <c r="M7" s="321"/>
      <c r="N7" s="321"/>
      <c r="O7" s="321"/>
      <c r="P7" s="321"/>
      <c r="Q7" s="321"/>
      <c r="R7" s="321"/>
      <c r="S7" s="321"/>
      <c r="T7" s="321"/>
      <c r="U7" s="321"/>
      <c r="V7" s="323"/>
      <c r="Z7" s="355">
        <v>45383</v>
      </c>
      <c r="AA7" s="382" t="b">
        <v>0</v>
      </c>
    </row>
    <row r="9" spans="2:27" ht="41.45" customHeight="1" thickBot="1">
      <c r="B9" s="828" t="s">
        <v>358</v>
      </c>
      <c r="C9" s="828"/>
      <c r="D9" s="828"/>
      <c r="E9" s="828"/>
      <c r="F9" s="828"/>
      <c r="G9" s="828"/>
      <c r="H9" s="828"/>
      <c r="I9" s="828"/>
    </row>
    <row r="10" spans="2:27" ht="80.099999999999994" customHeight="1">
      <c r="B10" s="819" t="s">
        <v>359</v>
      </c>
      <c r="C10" s="820"/>
      <c r="D10" s="821"/>
      <c r="E10" s="807"/>
      <c r="F10" s="808"/>
      <c r="G10" s="808"/>
      <c r="H10" s="808"/>
      <c r="I10" s="808"/>
      <c r="J10" s="808"/>
      <c r="K10" s="808"/>
      <c r="L10" s="808"/>
      <c r="M10" s="808"/>
      <c r="N10" s="808"/>
      <c r="O10" s="808"/>
      <c r="P10" s="808"/>
      <c r="Q10" s="808"/>
      <c r="R10" s="808"/>
      <c r="S10" s="808"/>
      <c r="T10" s="808"/>
      <c r="U10" s="808"/>
      <c r="V10" s="809"/>
      <c r="W10" s="344"/>
    </row>
    <row r="11" spans="2:27" ht="80.099999999999994" customHeight="1">
      <c r="B11" s="830" t="s">
        <v>360</v>
      </c>
      <c r="C11" s="831"/>
      <c r="D11" s="832"/>
      <c r="E11" s="816"/>
      <c r="F11" s="817"/>
      <c r="G11" s="817"/>
      <c r="H11" s="817"/>
      <c r="I11" s="817"/>
      <c r="J11" s="817"/>
      <c r="K11" s="817"/>
      <c r="L11" s="817"/>
      <c r="M11" s="817"/>
      <c r="N11" s="817"/>
      <c r="O11" s="817"/>
      <c r="P11" s="817"/>
      <c r="Q11" s="817"/>
      <c r="R11" s="817"/>
      <c r="S11" s="817"/>
      <c r="T11" s="817"/>
      <c r="U11" s="817"/>
      <c r="V11" s="818"/>
      <c r="W11" s="344"/>
    </row>
    <row r="12" spans="2:27" ht="39.950000000000003" customHeight="1">
      <c r="B12" s="830" t="s">
        <v>361</v>
      </c>
      <c r="C12" s="831"/>
      <c r="D12" s="832"/>
      <c r="E12" s="816"/>
      <c r="F12" s="817"/>
      <c r="G12" s="817"/>
      <c r="H12" s="817"/>
      <c r="I12" s="817"/>
      <c r="J12" s="817"/>
      <c r="K12" s="817"/>
      <c r="L12" s="817"/>
      <c r="M12" s="817"/>
      <c r="N12" s="817"/>
      <c r="O12" s="817"/>
      <c r="P12" s="817"/>
      <c r="Q12" s="817"/>
      <c r="R12" s="817"/>
      <c r="S12" s="817"/>
      <c r="T12" s="817"/>
      <c r="U12" s="817"/>
      <c r="V12" s="818"/>
      <c r="W12" s="344"/>
    </row>
    <row r="13" spans="2:27" ht="39.950000000000003" customHeight="1">
      <c r="B13" s="835"/>
      <c r="C13" s="836"/>
      <c r="D13" s="837"/>
      <c r="E13" s="816"/>
      <c r="F13" s="817"/>
      <c r="G13" s="817"/>
      <c r="H13" s="817"/>
      <c r="I13" s="817"/>
      <c r="J13" s="817"/>
      <c r="K13" s="817"/>
      <c r="L13" s="817"/>
      <c r="M13" s="817"/>
      <c r="N13" s="817"/>
      <c r="O13" s="817"/>
      <c r="P13" s="817"/>
      <c r="Q13" s="817"/>
      <c r="R13" s="817"/>
      <c r="S13" s="817"/>
      <c r="T13" s="817"/>
      <c r="U13" s="817"/>
      <c r="V13" s="818"/>
      <c r="W13" s="344"/>
    </row>
    <row r="14" spans="2:27" ht="39.950000000000003" customHeight="1">
      <c r="B14" s="833" t="s">
        <v>362</v>
      </c>
      <c r="C14" s="834"/>
      <c r="D14" s="838"/>
      <c r="E14" s="816"/>
      <c r="F14" s="817"/>
      <c r="G14" s="817"/>
      <c r="H14" s="817"/>
      <c r="I14" s="817"/>
      <c r="J14" s="817"/>
      <c r="K14" s="817"/>
      <c r="L14" s="817"/>
      <c r="M14" s="817"/>
      <c r="N14" s="817"/>
      <c r="O14" s="817"/>
      <c r="P14" s="817"/>
      <c r="Q14" s="817"/>
      <c r="R14" s="817"/>
      <c r="S14" s="817"/>
      <c r="T14" s="817"/>
      <c r="U14" s="817"/>
      <c r="V14" s="818"/>
      <c r="W14" s="344"/>
    </row>
    <row r="15" spans="2:27" ht="39.950000000000003" customHeight="1">
      <c r="B15" s="839"/>
      <c r="C15" s="840"/>
      <c r="D15" s="841"/>
      <c r="E15" s="816"/>
      <c r="F15" s="817"/>
      <c r="G15" s="817"/>
      <c r="H15" s="817"/>
      <c r="I15" s="817"/>
      <c r="J15" s="817"/>
      <c r="K15" s="817"/>
      <c r="L15" s="817"/>
      <c r="M15" s="817"/>
      <c r="N15" s="817"/>
      <c r="O15" s="817"/>
      <c r="P15" s="817"/>
      <c r="Q15" s="817"/>
      <c r="R15" s="817"/>
      <c r="S15" s="817"/>
      <c r="T15" s="817"/>
      <c r="U15" s="817"/>
      <c r="V15" s="818"/>
      <c r="W15" s="344"/>
    </row>
    <row r="16" spans="2:27" ht="80.099999999999994" customHeight="1">
      <c r="B16" s="830" t="s">
        <v>363</v>
      </c>
      <c r="C16" s="831"/>
      <c r="D16" s="832"/>
      <c r="E16" s="369" t="s">
        <v>409</v>
      </c>
      <c r="F16" s="343" t="s">
        <v>445</v>
      </c>
      <c r="G16" s="307"/>
      <c r="H16" s="307"/>
      <c r="I16" s="307"/>
      <c r="J16" s="307"/>
      <c r="K16" s="307"/>
      <c r="L16" s="307"/>
      <c r="M16" s="307"/>
      <c r="N16" s="307"/>
      <c r="O16" s="343" t="s">
        <v>410</v>
      </c>
      <c r="P16" s="307"/>
      <c r="Q16" s="307"/>
      <c r="R16" s="307"/>
      <c r="S16" s="307"/>
      <c r="T16" s="307"/>
      <c r="U16" s="307"/>
      <c r="V16" s="370"/>
      <c r="W16" s="64"/>
      <c r="Z16" s="382" t="b">
        <v>0</v>
      </c>
      <c r="AA16" s="382" t="b">
        <v>0</v>
      </c>
    </row>
    <row r="17" spans="2:23" ht="39.950000000000003" customHeight="1">
      <c r="B17" s="833" t="s">
        <v>364</v>
      </c>
      <c r="C17" s="834"/>
      <c r="D17" s="834"/>
      <c r="E17" s="810"/>
      <c r="F17" s="811"/>
      <c r="G17" s="811"/>
      <c r="H17" s="811"/>
      <c r="I17" s="811"/>
      <c r="J17" s="811"/>
      <c r="K17" s="811"/>
      <c r="L17" s="811"/>
      <c r="M17" s="811"/>
      <c r="N17" s="811"/>
      <c r="O17" s="811"/>
      <c r="P17" s="811"/>
      <c r="Q17" s="811"/>
      <c r="R17" s="811"/>
      <c r="S17" s="811"/>
      <c r="T17" s="811"/>
      <c r="U17" s="811"/>
      <c r="V17" s="812"/>
      <c r="W17" s="344"/>
    </row>
    <row r="18" spans="2:23" ht="63.75" customHeight="1" thickBot="1">
      <c r="B18" s="825"/>
      <c r="C18" s="826"/>
      <c r="D18" s="826"/>
      <c r="E18" s="813"/>
      <c r="F18" s="814"/>
      <c r="G18" s="814"/>
      <c r="H18" s="814"/>
      <c r="I18" s="814"/>
      <c r="J18" s="814"/>
      <c r="K18" s="814"/>
      <c r="L18" s="814"/>
      <c r="M18" s="814"/>
      <c r="N18" s="814"/>
      <c r="O18" s="814"/>
      <c r="P18" s="814"/>
      <c r="Q18" s="814"/>
      <c r="R18" s="814"/>
      <c r="S18" s="814"/>
      <c r="T18" s="814"/>
      <c r="U18" s="814"/>
      <c r="V18" s="815"/>
      <c r="W18" s="344"/>
    </row>
    <row r="22" spans="2:23" ht="9.6" customHeight="1"/>
  </sheetData>
  <sheetProtection algorithmName="SHA-512" hashValue="F1V5SAiE+XP4S8RZWLzkHI4CzEeXEF1PrWAw+bbOaGubYzll1Yhl0AQlDFfIjXSdhUNpVG+G4LAC7gzlIsE9pA==" saltValue="RacgxdMHs1r7CmeVlSj+PA==" spinCount="100000" sheet="1" selectLockedCells="1"/>
  <mergeCells count="16">
    <mergeCell ref="E10:V10"/>
    <mergeCell ref="D3:V3"/>
    <mergeCell ref="E17:V18"/>
    <mergeCell ref="E14:V15"/>
    <mergeCell ref="E12:V13"/>
    <mergeCell ref="E11:V11"/>
    <mergeCell ref="B10:D10"/>
    <mergeCell ref="B6:D6"/>
    <mergeCell ref="B7:D7"/>
    <mergeCell ref="B9:I9"/>
    <mergeCell ref="K6:L6"/>
    <mergeCell ref="B16:D16"/>
    <mergeCell ref="B17:D18"/>
    <mergeCell ref="B11:D11"/>
    <mergeCell ref="B12:D13"/>
    <mergeCell ref="B14:D15"/>
  </mergeCells>
  <phoneticPr fontId="7"/>
  <conditionalFormatting sqref="D3 X3">
    <cfRule type="expression" dxfId="39" priority="11">
      <formula>#REF!&lt;30</formula>
    </cfRule>
  </conditionalFormatting>
  <conditionalFormatting sqref="E7">
    <cfRule type="expression" dxfId="38" priority="374">
      <formula>$AA$7=FALSE</formula>
    </cfRule>
  </conditionalFormatting>
  <conditionalFormatting sqref="E16 N16">
    <cfRule type="expression" dxfId="37" priority="8">
      <formula>COUNTIF($Z$16:$AA$16,FALSE)=2</formula>
    </cfRule>
  </conditionalFormatting>
  <conditionalFormatting sqref="E10:V10">
    <cfRule type="expression" dxfId="36" priority="5">
      <formula>$E$10=""</formula>
    </cfRule>
  </conditionalFormatting>
  <conditionalFormatting sqref="E11:V11">
    <cfRule type="expression" dxfId="35" priority="4">
      <formula>$E$11=""</formula>
    </cfRule>
  </conditionalFormatting>
  <conditionalFormatting sqref="E12:V13">
    <cfRule type="expression" dxfId="34" priority="3">
      <formula>$E$12=""</formula>
    </cfRule>
  </conditionalFormatting>
  <conditionalFormatting sqref="E14:V15">
    <cfRule type="expression" dxfId="33" priority="2">
      <formula>$E$14=""</formula>
    </cfRule>
  </conditionalFormatting>
  <conditionalFormatting sqref="E17:V18">
    <cfRule type="expression" dxfId="32" priority="6">
      <formula>$AA$16=TRUE</formula>
    </cfRule>
    <cfRule type="expression" dxfId="31" priority="7">
      <formula>$E$17=""</formula>
    </cfRule>
  </conditionalFormatting>
  <conditionalFormatting sqref="G6">
    <cfRule type="expression" dxfId="30" priority="14">
      <formula>$G$6=""</formula>
    </cfRule>
  </conditionalFormatting>
  <conditionalFormatting sqref="I6">
    <cfRule type="expression" dxfId="29" priority="13">
      <formula>$I$6=""</formula>
    </cfRule>
  </conditionalFormatting>
  <conditionalFormatting sqref="K6:L6">
    <cfRule type="expression" dxfId="28" priority="12">
      <formula>$K$6=""</formula>
    </cfRule>
  </conditionalFormatting>
  <pageMargins left="0.70866141732283472" right="0.70866141732283472" top="0.43307086614173229" bottom="0.74803149606299213" header="0.31496062992125984" footer="0.31496062992125984"/>
  <pageSetup paperSize="9" orientation="portrait" blackAndWhite="1" r:id="rId1"/>
  <headerFooter>
    <oddHeader>&amp;L様式第1号【別紙】&amp;R&amp;8令和6年度パパ</oddHeader>
    <oddFooter>&amp;C加算②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25282" r:id="rId4" name="Check Box 2">
              <controlPr defaultSize="0" autoFill="0" autoLine="0" autoPict="0">
                <anchor moveWithCells="1">
                  <from>
                    <xdr:col>4</xdr:col>
                    <xdr:colOff>28575</xdr:colOff>
                    <xdr:row>6</xdr:row>
                    <xdr:rowOff>104775</xdr:rowOff>
                  </from>
                  <to>
                    <xdr:col>5</xdr:col>
                    <xdr:colOff>19050</xdr:colOff>
                    <xdr:row>6</xdr:row>
                    <xdr:rowOff>276225</xdr:rowOff>
                  </to>
                </anchor>
              </controlPr>
            </control>
          </mc:Choice>
        </mc:AlternateContent>
        <mc:AlternateContent xmlns:mc="http://schemas.openxmlformats.org/markup-compatibility/2006">
          <mc:Choice Requires="x14">
            <control shapeId="225283" r:id="rId5" name="Check Box 3">
              <controlPr defaultSize="0" autoFill="0" autoLine="0" autoPict="0">
                <anchor moveWithCells="1">
                  <from>
                    <xdr:col>4</xdr:col>
                    <xdr:colOff>28575</xdr:colOff>
                    <xdr:row>15</xdr:row>
                    <xdr:rowOff>419100</xdr:rowOff>
                  </from>
                  <to>
                    <xdr:col>5</xdr:col>
                    <xdr:colOff>38100</xdr:colOff>
                    <xdr:row>15</xdr:row>
                    <xdr:rowOff>628650</xdr:rowOff>
                  </to>
                </anchor>
              </controlPr>
            </control>
          </mc:Choice>
        </mc:AlternateContent>
        <mc:AlternateContent xmlns:mc="http://schemas.openxmlformats.org/markup-compatibility/2006">
          <mc:Choice Requires="x14">
            <control shapeId="225284" r:id="rId6" name="Check Box 4">
              <controlPr defaultSize="0" autoFill="0" autoLine="0" autoPict="0">
                <anchor moveWithCells="1">
                  <from>
                    <xdr:col>13</xdr:col>
                    <xdr:colOff>0</xdr:colOff>
                    <xdr:row>15</xdr:row>
                    <xdr:rowOff>400050</xdr:rowOff>
                  </from>
                  <to>
                    <xdr:col>14</xdr:col>
                    <xdr:colOff>9525</xdr:colOff>
                    <xdr:row>15</xdr:row>
                    <xdr:rowOff>609600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46858AC5-3EFD-4A72-836D-46FC2E8C040C}">
          <x14:formula1>
            <xm:f>入力規則!$F$7:$F$8</xm:f>
          </x14:formula1>
          <xm:sqref>G6</xm:sqref>
        </x14:dataValidation>
        <x14:dataValidation type="list" allowBlank="1" showInputMessage="1" showErrorMessage="1" xr:uid="{73DDE18B-45ED-42E7-9B53-3F4A1700EA66}">
          <x14:formula1>
            <xm:f>入力規則!$G$2:$G$13</xm:f>
          </x14:formula1>
          <xm:sqref>I6</xm:sqref>
        </x14:dataValidation>
        <x14:dataValidation type="list" allowBlank="1" showInputMessage="1" showErrorMessage="1" xr:uid="{4CE1F882-574D-4072-93BD-97D1C2812E6E}">
          <x14:formula1>
            <xm:f>入力規則!$H$2:$H$32</xm:f>
          </x14:formula1>
          <xm:sqref>K6:L6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83499-7EFF-40B1-BFEA-A3C152E143EE}">
  <sheetPr>
    <tabColor rgb="FFFFC000"/>
    <pageSetUpPr fitToPage="1"/>
  </sheetPr>
  <dimension ref="B1:Y25"/>
  <sheetViews>
    <sheetView showGridLines="0" zoomScaleNormal="100" zoomScaleSheetLayoutView="100" workbookViewId="0">
      <selection activeCell="K24" sqref="K24:L24"/>
    </sheetView>
  </sheetViews>
  <sheetFormatPr defaultColWidth="9" defaultRowHeight="13.5"/>
  <cols>
    <col min="1" max="1" width="1.375" style="127" customWidth="1"/>
    <col min="2" max="3" width="9" style="127"/>
    <col min="4" max="4" width="20.5" style="127" customWidth="1"/>
    <col min="5" max="6" width="2.5" style="127" customWidth="1"/>
    <col min="7" max="10" width="3.125" style="127" customWidth="1"/>
    <col min="11" max="12" width="2.5" style="127" customWidth="1"/>
    <col min="13" max="19" width="3.125" style="127" customWidth="1"/>
    <col min="20" max="20" width="3.125" style="223" customWidth="1"/>
    <col min="21" max="21" width="43.75" style="127" customWidth="1"/>
    <col min="22" max="22" width="10.5" style="127" customWidth="1"/>
    <col min="23" max="23" width="13.25" style="127" hidden="1" customWidth="1"/>
    <col min="24" max="24" width="9" style="127" hidden="1" customWidth="1"/>
    <col min="25" max="25" width="9" style="127" customWidth="1"/>
    <col min="26" max="16384" width="9" style="127"/>
  </cols>
  <sheetData>
    <row r="1" spans="2:25" s="91" customFormat="1" ht="24.95" customHeight="1">
      <c r="B1" s="332" t="s">
        <v>446</v>
      </c>
      <c r="J1" s="336"/>
      <c r="T1" s="337"/>
    </row>
    <row r="2" spans="2:25" ht="8.4499999999999993" customHeight="1"/>
    <row r="3" spans="2:25" ht="43.5" customHeight="1">
      <c r="B3" s="224" t="s">
        <v>7</v>
      </c>
      <c r="C3" s="224"/>
      <c r="D3" s="789" t="str">
        <f>IF(申１!P10="","",申１!P10)</f>
        <v/>
      </c>
      <c r="E3" s="790"/>
      <c r="F3" s="790"/>
      <c r="G3" s="790"/>
      <c r="H3" s="790"/>
      <c r="I3" s="790"/>
      <c r="J3" s="790"/>
      <c r="K3" s="790"/>
      <c r="L3" s="790"/>
      <c r="M3" s="790"/>
      <c r="N3" s="790"/>
      <c r="O3" s="790"/>
      <c r="P3" s="790"/>
      <c r="Q3" s="790"/>
      <c r="R3" s="790"/>
      <c r="S3" s="790"/>
      <c r="T3" s="791"/>
    </row>
    <row r="4" spans="2:25" ht="14.25" customHeight="1"/>
    <row r="5" spans="2:25" ht="21" customHeight="1" thickBot="1">
      <c r="B5" s="127" t="s">
        <v>244</v>
      </c>
    </row>
    <row r="6" spans="2:25" ht="43.5" customHeight="1">
      <c r="B6" s="885" t="s">
        <v>429</v>
      </c>
      <c r="C6" s="771"/>
      <c r="D6" s="886"/>
      <c r="E6" s="225"/>
      <c r="F6" s="225"/>
      <c r="G6" s="887" t="s">
        <v>324</v>
      </c>
      <c r="H6" s="887"/>
      <c r="I6" s="887"/>
      <c r="J6" s="887"/>
      <c r="K6" s="225"/>
      <c r="L6" s="226"/>
      <c r="M6" s="887" t="s">
        <v>325</v>
      </c>
      <c r="N6" s="887"/>
      <c r="O6" s="887"/>
      <c r="P6" s="887"/>
      <c r="Q6" s="887"/>
      <c r="R6" s="887"/>
      <c r="S6" s="887"/>
      <c r="T6" s="888"/>
      <c r="U6" s="63" t="str">
        <f>IF(X6=TRUE,"※　加算の対象外です","")</f>
        <v/>
      </c>
      <c r="W6" s="129" t="b">
        <v>0</v>
      </c>
      <c r="X6" s="129" t="b">
        <v>0</v>
      </c>
    </row>
    <row r="7" spans="2:25" ht="22.5" customHeight="1">
      <c r="B7" s="227"/>
      <c r="C7" s="228"/>
      <c r="D7" s="229"/>
      <c r="E7" s="868" t="s">
        <v>326</v>
      </c>
      <c r="F7" s="869"/>
      <c r="G7" s="869"/>
      <c r="H7" s="869"/>
      <c r="I7" s="869"/>
      <c r="J7" s="230"/>
      <c r="K7" s="231"/>
      <c r="L7" s="232"/>
      <c r="M7" s="230"/>
      <c r="N7" s="230"/>
      <c r="O7" s="230"/>
      <c r="P7" s="230"/>
      <c r="Q7" s="230"/>
      <c r="R7" s="230"/>
      <c r="S7" s="230"/>
      <c r="T7" s="233"/>
      <c r="U7" s="63"/>
    </row>
    <row r="8" spans="2:25" ht="79.5" customHeight="1">
      <c r="B8" s="848" t="s">
        <v>327</v>
      </c>
      <c r="C8" s="849"/>
      <c r="D8" s="850"/>
      <c r="E8" s="889"/>
      <c r="F8" s="890"/>
      <c r="G8" s="890"/>
      <c r="H8" s="890"/>
      <c r="I8" s="890"/>
      <c r="J8" s="890"/>
      <c r="K8" s="891"/>
      <c r="L8" s="891"/>
      <c r="M8" s="891"/>
      <c r="N8" s="891"/>
      <c r="O8" s="891"/>
      <c r="P8" s="891"/>
      <c r="Q8" s="891"/>
      <c r="R8" s="891"/>
      <c r="S8" s="891"/>
      <c r="T8" s="892"/>
      <c r="W8" s="866"/>
      <c r="X8" s="867"/>
      <c r="Y8" s="867"/>
    </row>
    <row r="9" spans="2:25" ht="22.5" customHeight="1">
      <c r="B9" s="848"/>
      <c r="C9" s="849"/>
      <c r="D9" s="850"/>
      <c r="E9" s="868" t="s">
        <v>328</v>
      </c>
      <c r="F9" s="869"/>
      <c r="G9" s="869"/>
      <c r="H9" s="869"/>
      <c r="I9" s="869"/>
      <c r="J9" s="869"/>
      <c r="K9" s="869"/>
      <c r="L9" s="869"/>
      <c r="M9" s="869"/>
      <c r="N9" s="869"/>
      <c r="O9" s="869"/>
      <c r="P9" s="869"/>
      <c r="Q9" s="869"/>
      <c r="R9" s="869"/>
      <c r="S9" s="869"/>
      <c r="T9" s="870"/>
      <c r="W9" s="234"/>
      <c r="X9" s="235"/>
      <c r="Y9" s="235"/>
    </row>
    <row r="10" spans="2:25" ht="79.5" customHeight="1">
      <c r="B10" s="848"/>
      <c r="C10" s="849"/>
      <c r="D10" s="850"/>
      <c r="E10" s="871"/>
      <c r="F10" s="872"/>
      <c r="G10" s="872"/>
      <c r="H10" s="872"/>
      <c r="I10" s="872"/>
      <c r="J10" s="872"/>
      <c r="K10" s="872"/>
      <c r="L10" s="872"/>
      <c r="M10" s="872"/>
      <c r="N10" s="872"/>
      <c r="O10" s="872"/>
      <c r="P10" s="872"/>
      <c r="Q10" s="872"/>
      <c r="R10" s="872"/>
      <c r="S10" s="872"/>
      <c r="T10" s="873"/>
      <c r="W10" s="234"/>
      <c r="X10" s="235"/>
      <c r="Y10" s="235"/>
    </row>
    <row r="11" spans="2:25" ht="21" customHeight="1">
      <c r="B11" s="848"/>
      <c r="C11" s="849"/>
      <c r="D11" s="850"/>
      <c r="E11" s="874" t="s">
        <v>329</v>
      </c>
      <c r="F11" s="875"/>
      <c r="G11" s="875"/>
      <c r="H11" s="875"/>
      <c r="I11" s="875"/>
      <c r="J11" s="875"/>
      <c r="K11" s="876"/>
      <c r="L11" s="876"/>
      <c r="M11" s="876"/>
      <c r="N11" s="876"/>
      <c r="O11" s="876"/>
      <c r="P11" s="876"/>
      <c r="Q11" s="876"/>
      <c r="R11" s="876"/>
      <c r="S11" s="876"/>
      <c r="T11" s="877"/>
      <c r="W11" s="234"/>
      <c r="X11" s="235"/>
      <c r="Y11" s="235"/>
    </row>
    <row r="12" spans="2:25" ht="23.25" customHeight="1">
      <c r="B12" s="848"/>
      <c r="C12" s="849"/>
      <c r="D12" s="850"/>
      <c r="E12" s="236"/>
      <c r="F12" s="878" t="s">
        <v>330</v>
      </c>
      <c r="G12" s="878"/>
      <c r="H12" s="878"/>
      <c r="I12" s="878"/>
      <c r="J12" s="878"/>
      <c r="K12" s="878"/>
      <c r="L12" s="237"/>
      <c r="M12" s="878" t="s">
        <v>331</v>
      </c>
      <c r="N12" s="878"/>
      <c r="O12" s="878"/>
      <c r="P12" s="878"/>
      <c r="Q12" s="878"/>
      <c r="R12" s="878"/>
      <c r="S12" s="878"/>
      <c r="T12" s="879"/>
      <c r="W12" s="129" t="b">
        <v>0</v>
      </c>
      <c r="X12" s="129" t="b">
        <v>0</v>
      </c>
    </row>
    <row r="13" spans="2:25" ht="23.25" customHeight="1">
      <c r="B13" s="848"/>
      <c r="C13" s="849"/>
      <c r="D13" s="850"/>
      <c r="E13" s="238"/>
      <c r="F13" s="878" t="s">
        <v>332</v>
      </c>
      <c r="G13" s="878"/>
      <c r="H13" s="878"/>
      <c r="I13" s="878"/>
      <c r="J13" s="878"/>
      <c r="K13" s="878"/>
      <c r="L13" s="878"/>
      <c r="M13" s="878"/>
      <c r="N13" s="878"/>
      <c r="O13" s="878"/>
      <c r="P13" s="878"/>
      <c r="Q13" s="878"/>
      <c r="R13" s="878"/>
      <c r="S13" s="878"/>
      <c r="T13" s="879"/>
      <c r="W13" s="129" t="b">
        <v>0</v>
      </c>
    </row>
    <row r="14" spans="2:25" ht="23.25" customHeight="1">
      <c r="B14" s="848"/>
      <c r="C14" s="849"/>
      <c r="D14" s="850"/>
      <c r="E14" s="238"/>
      <c r="F14" s="893" t="s">
        <v>333</v>
      </c>
      <c r="G14" s="893"/>
      <c r="H14" s="893"/>
      <c r="I14" s="894"/>
      <c r="J14" s="894"/>
      <c r="K14" s="894"/>
      <c r="L14" s="894"/>
      <c r="M14" s="894"/>
      <c r="N14" s="894"/>
      <c r="O14" s="894"/>
      <c r="P14" s="894"/>
      <c r="Q14" s="237" t="s">
        <v>254</v>
      </c>
      <c r="R14" s="237"/>
      <c r="S14" s="237"/>
      <c r="T14" s="239"/>
      <c r="W14" s="129" t="b">
        <v>0</v>
      </c>
    </row>
    <row r="15" spans="2:25" ht="60" customHeight="1">
      <c r="B15" s="880" t="s">
        <v>246</v>
      </c>
      <c r="C15" s="881"/>
      <c r="D15" s="881"/>
      <c r="E15" s="882"/>
      <c r="F15" s="883"/>
      <c r="G15" s="883"/>
      <c r="H15" s="883"/>
      <c r="I15" s="883"/>
      <c r="J15" s="883"/>
      <c r="K15" s="883"/>
      <c r="L15" s="883"/>
      <c r="M15" s="883"/>
      <c r="N15" s="883"/>
      <c r="O15" s="883"/>
      <c r="P15" s="883"/>
      <c r="Q15" s="883"/>
      <c r="R15" s="883"/>
      <c r="S15" s="883"/>
      <c r="T15" s="884"/>
    </row>
    <row r="16" spans="2:25" ht="43.5" customHeight="1">
      <c r="B16" s="880" t="s">
        <v>447</v>
      </c>
      <c r="C16" s="881"/>
      <c r="D16" s="881"/>
      <c r="E16" s="240"/>
      <c r="F16" s="240"/>
      <c r="G16" s="843" t="s">
        <v>324</v>
      </c>
      <c r="H16" s="843"/>
      <c r="I16" s="843"/>
      <c r="J16" s="843"/>
      <c r="K16" s="240"/>
      <c r="L16" s="241"/>
      <c r="M16" s="843" t="s">
        <v>325</v>
      </c>
      <c r="N16" s="843"/>
      <c r="O16" s="843"/>
      <c r="P16" s="843"/>
      <c r="Q16" s="843"/>
      <c r="R16" s="843"/>
      <c r="S16" s="843"/>
      <c r="T16" s="844"/>
      <c r="W16" s="129" t="b">
        <v>0</v>
      </c>
      <c r="X16" s="129" t="b">
        <v>0</v>
      </c>
    </row>
    <row r="17" spans="2:24" ht="78.75" customHeight="1" thickBot="1">
      <c r="B17" s="861" t="s">
        <v>334</v>
      </c>
      <c r="C17" s="862"/>
      <c r="D17" s="862"/>
      <c r="E17" s="863"/>
      <c r="F17" s="863"/>
      <c r="G17" s="863"/>
      <c r="H17" s="863"/>
      <c r="I17" s="863"/>
      <c r="J17" s="863"/>
      <c r="K17" s="864"/>
      <c r="L17" s="864"/>
      <c r="M17" s="864"/>
      <c r="N17" s="864"/>
      <c r="O17" s="864"/>
      <c r="P17" s="864"/>
      <c r="Q17" s="864"/>
      <c r="R17" s="864"/>
      <c r="S17" s="864"/>
      <c r="T17" s="865"/>
    </row>
    <row r="18" spans="2:24" ht="16.899999999999999" customHeight="1"/>
    <row r="19" spans="2:24" ht="18.75" customHeight="1" thickBot="1">
      <c r="B19" s="127" t="s">
        <v>448</v>
      </c>
    </row>
    <row r="20" spans="2:24" ht="20.65" customHeight="1">
      <c r="B20" s="845" t="s">
        <v>247</v>
      </c>
      <c r="C20" s="846"/>
      <c r="D20" s="847"/>
      <c r="E20" s="242" t="s">
        <v>292</v>
      </c>
      <c r="F20" s="854" t="s">
        <v>335</v>
      </c>
      <c r="G20" s="854"/>
      <c r="H20" s="854"/>
      <c r="I20" s="854"/>
      <c r="J20" s="854"/>
      <c r="K20" s="854"/>
      <c r="L20" s="854"/>
      <c r="M20" s="854"/>
      <c r="N20" s="854"/>
      <c r="O20" s="854"/>
      <c r="P20" s="854"/>
      <c r="Q20" s="854"/>
      <c r="R20" s="854"/>
      <c r="S20" s="854"/>
      <c r="T20" s="855"/>
      <c r="W20" s="129" t="b">
        <v>0</v>
      </c>
    </row>
    <row r="21" spans="2:24" ht="20.65" customHeight="1">
      <c r="B21" s="848"/>
      <c r="C21" s="849"/>
      <c r="D21" s="850"/>
      <c r="E21" s="243"/>
      <c r="F21" s="856" t="s">
        <v>336</v>
      </c>
      <c r="G21" s="856"/>
      <c r="H21" s="856"/>
      <c r="I21" s="856"/>
      <c r="J21" s="856"/>
      <c r="K21" s="856"/>
      <c r="L21" s="856"/>
      <c r="M21" s="856"/>
      <c r="N21" s="856"/>
      <c r="O21" s="856"/>
      <c r="P21" s="856"/>
      <c r="Q21" s="856"/>
      <c r="R21" s="856"/>
      <c r="S21" s="856"/>
      <c r="T21" s="857"/>
      <c r="W21" s="129" t="b">
        <v>0</v>
      </c>
    </row>
    <row r="22" spans="2:24" ht="20.65" customHeight="1">
      <c r="B22" s="851"/>
      <c r="C22" s="852"/>
      <c r="D22" s="853"/>
      <c r="E22" s="858" t="s">
        <v>337</v>
      </c>
      <c r="F22" s="859"/>
      <c r="G22" s="859"/>
      <c r="H22" s="859"/>
      <c r="I22" s="859"/>
      <c r="J22" s="859"/>
      <c r="K22" s="859"/>
      <c r="L22" s="859"/>
      <c r="M22" s="859"/>
      <c r="N22" s="859"/>
      <c r="O22" s="859"/>
      <c r="P22" s="859"/>
      <c r="Q22" s="859"/>
      <c r="R22" s="859"/>
      <c r="S22" s="859"/>
      <c r="T22" s="860"/>
    </row>
    <row r="23" spans="2:24" ht="22.5" customHeight="1">
      <c r="B23" s="799" t="s">
        <v>449</v>
      </c>
      <c r="C23" s="800"/>
      <c r="D23" s="800"/>
      <c r="E23" s="244"/>
      <c r="F23" s="232"/>
      <c r="G23" s="232"/>
      <c r="H23" s="232"/>
      <c r="I23" s="232"/>
      <c r="J23" s="232"/>
      <c r="K23" s="232"/>
      <c r="L23" s="232"/>
      <c r="M23" s="232"/>
      <c r="N23" s="232"/>
      <c r="O23" s="232"/>
      <c r="P23" s="232"/>
      <c r="Q23" s="232"/>
      <c r="R23" s="232"/>
      <c r="S23" s="232"/>
      <c r="T23" s="245"/>
    </row>
    <row r="24" spans="2:24" ht="23.25" customHeight="1">
      <c r="B24" s="801"/>
      <c r="C24" s="802"/>
      <c r="D24" s="802"/>
      <c r="E24" s="246" t="s">
        <v>2</v>
      </c>
      <c r="G24" s="129"/>
      <c r="H24" s="127" t="s">
        <v>257</v>
      </c>
      <c r="I24" s="129"/>
      <c r="J24" s="127" t="s">
        <v>83</v>
      </c>
      <c r="K24" s="842"/>
      <c r="L24" s="842"/>
      <c r="M24" s="127" t="s">
        <v>115</v>
      </c>
      <c r="T24" s="247"/>
      <c r="U24" s="63" t="str">
        <f>IF(W24=1,"",IF(W24&lt;W25,"※　令和6年3月31日以前の日付では申請できません。",""))</f>
        <v/>
      </c>
      <c r="W24" s="355">
        <f>IFERROR(DATEVALUE(CONCATENATE(E24,G24,H24,I24,J24,K24,M24)),1)</f>
        <v>1</v>
      </c>
      <c r="X24" s="354">
        <f>W24</f>
        <v>1</v>
      </c>
    </row>
    <row r="25" spans="2:24" ht="23.25" customHeight="1" thickBot="1">
      <c r="B25" s="803"/>
      <c r="C25" s="804"/>
      <c r="D25" s="804"/>
      <c r="E25" s="248"/>
      <c r="F25" s="249"/>
      <c r="G25" s="249"/>
      <c r="H25" s="249"/>
      <c r="I25" s="249"/>
      <c r="J25" s="249"/>
      <c r="K25" s="249"/>
      <c r="L25" s="249"/>
      <c r="M25" s="249"/>
      <c r="N25" s="249"/>
      <c r="O25" s="249"/>
      <c r="P25" s="249"/>
      <c r="Q25" s="249"/>
      <c r="R25" s="249"/>
      <c r="S25" s="249"/>
      <c r="T25" s="250"/>
      <c r="W25" s="355">
        <v>45383</v>
      </c>
      <c r="X25" s="129"/>
    </row>
  </sheetData>
  <sheetProtection algorithmName="SHA-512" hashValue="PGtT+4gn1hNBi7GzBjcM9AeKGQ6eE/mlFCIEoC6iL2DpIsUNW5UIsE4bmR4W9yuxxzLMsnoWEY9trMfPV+Vk+w==" saltValue="Ok7lrCjyTDHHReOdu5kWdg==" spinCount="100000" sheet="1" selectLockedCells="1"/>
  <mergeCells count="29">
    <mergeCell ref="B15:D15"/>
    <mergeCell ref="E15:T15"/>
    <mergeCell ref="B16:D16"/>
    <mergeCell ref="D3:T3"/>
    <mergeCell ref="B6:D6"/>
    <mergeCell ref="G6:J6"/>
    <mergeCell ref="M6:T6"/>
    <mergeCell ref="E7:I7"/>
    <mergeCell ref="B8:D14"/>
    <mergeCell ref="E8:T8"/>
    <mergeCell ref="F13:T13"/>
    <mergeCell ref="F14:H14"/>
    <mergeCell ref="I14:P14"/>
    <mergeCell ref="W8:Y8"/>
    <mergeCell ref="E9:T9"/>
    <mergeCell ref="E10:T10"/>
    <mergeCell ref="E11:T11"/>
    <mergeCell ref="F12:K12"/>
    <mergeCell ref="M12:T12"/>
    <mergeCell ref="B23:D25"/>
    <mergeCell ref="K24:L24"/>
    <mergeCell ref="G16:J16"/>
    <mergeCell ref="M16:T16"/>
    <mergeCell ref="B20:D22"/>
    <mergeCell ref="F20:T20"/>
    <mergeCell ref="F21:T21"/>
    <mergeCell ref="E22:T22"/>
    <mergeCell ref="B17:D17"/>
    <mergeCell ref="E17:T17"/>
  </mergeCells>
  <phoneticPr fontId="7"/>
  <conditionalFormatting sqref="E20:E21">
    <cfRule type="expression" dxfId="27" priority="14">
      <formula>COUNTIF($W$20:$W$21,FALSE)=2</formula>
    </cfRule>
  </conditionalFormatting>
  <conditionalFormatting sqref="E6:F6">
    <cfRule type="expression" dxfId="26" priority="21">
      <formula>$W$6=FALSE</formula>
    </cfRule>
  </conditionalFormatting>
  <conditionalFormatting sqref="E16:F16">
    <cfRule type="expression" dxfId="25" priority="15">
      <formula>$X$16=TRUE</formula>
    </cfRule>
    <cfRule type="expression" dxfId="24" priority="18">
      <formula>$W$16=FALSE</formula>
    </cfRule>
  </conditionalFormatting>
  <conditionalFormatting sqref="E8:T8">
    <cfRule type="expression" dxfId="23" priority="9">
      <formula>$E$8=""</formula>
    </cfRule>
  </conditionalFormatting>
  <conditionalFormatting sqref="E10:T10">
    <cfRule type="expression" dxfId="22" priority="8">
      <formula>$E$10=""</formula>
    </cfRule>
  </conditionalFormatting>
  <conditionalFormatting sqref="E15:T15">
    <cfRule type="expression" dxfId="21" priority="6">
      <formula>$E$15=""</formula>
    </cfRule>
  </conditionalFormatting>
  <conditionalFormatting sqref="E17:T17">
    <cfRule type="expression" dxfId="20" priority="2">
      <formula>$X$16=TRUE</formula>
    </cfRule>
    <cfRule type="expression" dxfId="19" priority="7">
      <formula>$E$17=""</formula>
    </cfRule>
  </conditionalFormatting>
  <conditionalFormatting sqref="G24">
    <cfRule type="expression" dxfId="18" priority="12">
      <formula>$G$24=""</formula>
    </cfRule>
  </conditionalFormatting>
  <conditionalFormatting sqref="I24">
    <cfRule type="expression" dxfId="17" priority="11">
      <formula>$I$24=""</formula>
    </cfRule>
  </conditionalFormatting>
  <conditionalFormatting sqref="I14:P14">
    <cfRule type="expression" dxfId="16" priority="3">
      <formula>COUNTIF($W$12:$X$13,FALSE)&lt;&gt;3</formula>
    </cfRule>
    <cfRule type="expression" dxfId="15" priority="4">
      <formula>AND($W$14=TRUE,$I$14&lt;&gt;"")</formula>
    </cfRule>
    <cfRule type="expression" dxfId="14" priority="5">
      <formula>$I$14=""</formula>
    </cfRule>
  </conditionalFormatting>
  <conditionalFormatting sqref="K24">
    <cfRule type="expression" dxfId="13" priority="13">
      <formula>$K$24=""</formula>
    </cfRule>
  </conditionalFormatting>
  <conditionalFormatting sqref="K6:L6">
    <cfRule type="expression" dxfId="12" priority="19">
      <formula>$W$6=TRUE</formula>
    </cfRule>
    <cfRule type="expression" dxfId="11" priority="20">
      <formula>$X$6=FALSE</formula>
    </cfRule>
  </conditionalFormatting>
  <conditionalFormatting sqref="K16:L16">
    <cfRule type="expression" dxfId="10" priority="16">
      <formula>$W$16=TRUE</formula>
    </cfRule>
    <cfRule type="expression" dxfId="9" priority="17">
      <formula>$X$16=FALSE</formula>
    </cfRule>
  </conditionalFormatting>
  <conditionalFormatting sqref="L12 E12:E14">
    <cfRule type="expression" dxfId="8" priority="10">
      <formula>COUNTIF($W$12:$X$14,FALSE)=4</formula>
    </cfRule>
  </conditionalFormatting>
  <pageMargins left="0.70866141732283472" right="0.70866141732283472" top="0.43307086614173229" bottom="0.74803149606299213" header="0.31496062992125984" footer="0.31496062992125984"/>
  <pageSetup paperSize="9" orientation="portrait" blackAndWhite="1" r:id="rId1"/>
  <headerFooter>
    <oddHeader>&amp;L様式第1号【別紙】&amp;R&amp;8令和6年度パパ</oddHeader>
    <oddFooter>&amp;C加算③</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6609" r:id="rId4" name="Check Box 1">
              <controlPr defaultSize="0" autoFill="0" autoLine="0" autoPict="0">
                <anchor moveWithCells="1">
                  <from>
                    <xdr:col>4</xdr:col>
                    <xdr:colOff>95250</xdr:colOff>
                    <xdr:row>5</xdr:row>
                    <xdr:rowOff>133350</xdr:rowOff>
                  </from>
                  <to>
                    <xdr:col>5</xdr:col>
                    <xdr:colOff>123825</xdr:colOff>
                    <xdr:row>5</xdr:row>
                    <xdr:rowOff>390525</xdr:rowOff>
                  </to>
                </anchor>
              </controlPr>
            </control>
          </mc:Choice>
        </mc:AlternateContent>
        <mc:AlternateContent xmlns:mc="http://schemas.openxmlformats.org/markup-compatibility/2006">
          <mc:Choice Requires="x14">
            <control shapeId="196610" r:id="rId5" name="Check Box 2">
              <controlPr defaultSize="0" autoFill="0" autoLine="0" autoPict="0">
                <anchor moveWithCells="1">
                  <from>
                    <xdr:col>10</xdr:col>
                    <xdr:colOff>95250</xdr:colOff>
                    <xdr:row>5</xdr:row>
                    <xdr:rowOff>161925</xdr:rowOff>
                  </from>
                  <to>
                    <xdr:col>11</xdr:col>
                    <xdr:colOff>152400</xdr:colOff>
                    <xdr:row>5</xdr:row>
                    <xdr:rowOff>390525</xdr:rowOff>
                  </to>
                </anchor>
              </controlPr>
            </control>
          </mc:Choice>
        </mc:AlternateContent>
        <mc:AlternateContent xmlns:mc="http://schemas.openxmlformats.org/markup-compatibility/2006">
          <mc:Choice Requires="x14">
            <control shapeId="196611" r:id="rId6" name="Check Box 3">
              <controlPr defaultSize="0" autoFill="0" autoLine="0" autoPict="0">
                <anchor moveWithCells="1">
                  <from>
                    <xdr:col>4</xdr:col>
                    <xdr:colOff>28575</xdr:colOff>
                    <xdr:row>11</xdr:row>
                    <xdr:rowOff>57150</xdr:rowOff>
                  </from>
                  <to>
                    <xdr:col>5</xdr:col>
                    <xdr:colOff>57150</xdr:colOff>
                    <xdr:row>11</xdr:row>
                    <xdr:rowOff>266700</xdr:rowOff>
                  </to>
                </anchor>
              </controlPr>
            </control>
          </mc:Choice>
        </mc:AlternateContent>
        <mc:AlternateContent xmlns:mc="http://schemas.openxmlformats.org/markup-compatibility/2006">
          <mc:Choice Requires="x14">
            <control shapeId="196612" r:id="rId7" name="Check Box 4">
              <controlPr defaultSize="0" autoFill="0" autoLine="0" autoPict="0">
                <anchor moveWithCells="1">
                  <from>
                    <xdr:col>11</xdr:col>
                    <xdr:colOff>9525</xdr:colOff>
                    <xdr:row>11</xdr:row>
                    <xdr:rowOff>66675</xdr:rowOff>
                  </from>
                  <to>
                    <xdr:col>12</xdr:col>
                    <xdr:colOff>38100</xdr:colOff>
                    <xdr:row>11</xdr:row>
                    <xdr:rowOff>266700</xdr:rowOff>
                  </to>
                </anchor>
              </controlPr>
            </control>
          </mc:Choice>
        </mc:AlternateContent>
        <mc:AlternateContent xmlns:mc="http://schemas.openxmlformats.org/markup-compatibility/2006">
          <mc:Choice Requires="x14">
            <control shapeId="196613" r:id="rId8" name="Check Box 5">
              <controlPr defaultSize="0" autoFill="0" autoLine="0" autoPict="0">
                <anchor moveWithCells="1">
                  <from>
                    <xdr:col>4</xdr:col>
                    <xdr:colOff>38100</xdr:colOff>
                    <xdr:row>12</xdr:row>
                    <xdr:rowOff>66675</xdr:rowOff>
                  </from>
                  <to>
                    <xdr:col>5</xdr:col>
                    <xdr:colOff>66675</xdr:colOff>
                    <xdr:row>12</xdr:row>
                    <xdr:rowOff>276225</xdr:rowOff>
                  </to>
                </anchor>
              </controlPr>
            </control>
          </mc:Choice>
        </mc:AlternateContent>
        <mc:AlternateContent xmlns:mc="http://schemas.openxmlformats.org/markup-compatibility/2006">
          <mc:Choice Requires="x14">
            <control shapeId="196614" r:id="rId9" name="Check Box 6">
              <controlPr defaultSize="0" autoFill="0" autoLine="0" autoPict="0">
                <anchor moveWithCells="1">
                  <from>
                    <xdr:col>4</xdr:col>
                    <xdr:colOff>38100</xdr:colOff>
                    <xdr:row>13</xdr:row>
                    <xdr:rowOff>28575</xdr:rowOff>
                  </from>
                  <to>
                    <xdr:col>5</xdr:col>
                    <xdr:colOff>133350</xdr:colOff>
                    <xdr:row>13</xdr:row>
                    <xdr:rowOff>257175</xdr:rowOff>
                  </to>
                </anchor>
              </controlPr>
            </control>
          </mc:Choice>
        </mc:AlternateContent>
        <mc:AlternateContent xmlns:mc="http://schemas.openxmlformats.org/markup-compatibility/2006">
          <mc:Choice Requires="x14">
            <control shapeId="196615" r:id="rId10" name="Check Box 7">
              <controlPr defaultSize="0" autoFill="0" autoLine="0" autoPict="0">
                <anchor moveWithCells="1">
                  <from>
                    <xdr:col>4</xdr:col>
                    <xdr:colOff>28575</xdr:colOff>
                    <xdr:row>19</xdr:row>
                    <xdr:rowOff>38100</xdr:rowOff>
                  </from>
                  <to>
                    <xdr:col>5</xdr:col>
                    <xdr:colOff>66675</xdr:colOff>
                    <xdr:row>19</xdr:row>
                    <xdr:rowOff>247650</xdr:rowOff>
                  </to>
                </anchor>
              </controlPr>
            </control>
          </mc:Choice>
        </mc:AlternateContent>
        <mc:AlternateContent xmlns:mc="http://schemas.openxmlformats.org/markup-compatibility/2006">
          <mc:Choice Requires="x14">
            <control shapeId="196616" r:id="rId11" name="Check Box 8">
              <controlPr defaultSize="0" autoFill="0" autoLine="0" autoPict="0">
                <anchor moveWithCells="1">
                  <from>
                    <xdr:col>4</xdr:col>
                    <xdr:colOff>28575</xdr:colOff>
                    <xdr:row>20</xdr:row>
                    <xdr:rowOff>38100</xdr:rowOff>
                  </from>
                  <to>
                    <xdr:col>5</xdr:col>
                    <xdr:colOff>19050</xdr:colOff>
                    <xdr:row>20</xdr:row>
                    <xdr:rowOff>228600</xdr:rowOff>
                  </to>
                </anchor>
              </controlPr>
            </control>
          </mc:Choice>
        </mc:AlternateContent>
        <mc:AlternateContent xmlns:mc="http://schemas.openxmlformats.org/markup-compatibility/2006">
          <mc:Choice Requires="x14">
            <control shapeId="196617" r:id="rId12" name="Check Box 9">
              <controlPr defaultSize="0" autoFill="0" autoLine="0" autoPict="0">
                <anchor moveWithCells="1">
                  <from>
                    <xdr:col>4</xdr:col>
                    <xdr:colOff>66675</xdr:colOff>
                    <xdr:row>15</xdr:row>
                    <xdr:rowOff>171450</xdr:rowOff>
                  </from>
                  <to>
                    <xdr:col>5</xdr:col>
                    <xdr:colOff>57150</xdr:colOff>
                    <xdr:row>15</xdr:row>
                    <xdr:rowOff>381000</xdr:rowOff>
                  </to>
                </anchor>
              </controlPr>
            </control>
          </mc:Choice>
        </mc:AlternateContent>
        <mc:AlternateContent xmlns:mc="http://schemas.openxmlformats.org/markup-compatibility/2006">
          <mc:Choice Requires="x14">
            <control shapeId="196618" r:id="rId13" name="Check Box 10">
              <controlPr defaultSize="0" autoFill="0" autoLine="0" autoPict="0">
                <anchor moveWithCells="1">
                  <from>
                    <xdr:col>10</xdr:col>
                    <xdr:colOff>133350</xdr:colOff>
                    <xdr:row>15</xdr:row>
                    <xdr:rowOff>152400</xdr:rowOff>
                  </from>
                  <to>
                    <xdr:col>12</xdr:col>
                    <xdr:colOff>9525</xdr:colOff>
                    <xdr:row>15</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443777C9-77A8-4318-BF62-6F95906D298F}">
          <x14:formula1>
            <xm:f>入力規則!$F$7:$F$8</xm:f>
          </x14:formula1>
          <xm:sqref>G24</xm:sqref>
        </x14:dataValidation>
        <x14:dataValidation type="list" allowBlank="1" showInputMessage="1" showErrorMessage="1" xr:uid="{05C9CFDE-2903-46C9-B23A-04B91B8567EA}">
          <x14:formula1>
            <xm:f>入力規則!$G$2:$G$13</xm:f>
          </x14:formula1>
          <xm:sqref>I24</xm:sqref>
        </x14:dataValidation>
        <x14:dataValidation type="list" allowBlank="1" showInputMessage="1" showErrorMessage="1" xr:uid="{054D8F0D-611F-4F10-B21B-322321CF7CF6}">
          <x14:formula1>
            <xm:f>入力規則!$H$2:$H$32</xm:f>
          </x14:formula1>
          <xm:sqref>K24:L24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申１</vt:lpstr>
      <vt:lpstr>申２</vt:lpstr>
      <vt:lpstr>申３</vt:lpstr>
      <vt:lpstr>申４</vt:lpstr>
      <vt:lpstr>申５</vt:lpstr>
      <vt:lpstr>申6</vt:lpstr>
      <vt:lpstr>加算① </vt:lpstr>
      <vt:lpstr>加算②</vt:lpstr>
      <vt:lpstr>加算③</vt:lpstr>
      <vt:lpstr>加算④</vt:lpstr>
      <vt:lpstr>入力規則</vt:lpstr>
      <vt:lpstr>'加算① '!Print_Area</vt:lpstr>
      <vt:lpstr>加算②!Print_Area</vt:lpstr>
      <vt:lpstr>加算③!Print_Area</vt:lpstr>
      <vt:lpstr>加算④!Print_Area</vt:lpstr>
      <vt:lpstr>申１!Print_Area</vt:lpstr>
      <vt:lpstr>申２!Print_Area</vt:lpstr>
      <vt:lpstr>申３!Print_Area</vt:lpstr>
      <vt:lpstr>申４!Print_Area</vt:lpstr>
      <vt:lpstr>申５!Print_Area</vt:lpstr>
      <vt:lpstr>申6!Print_Area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2024-05-13T00:06:14Z</dcterms:modified>
</cp:coreProperties>
</file>